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8460" activeTab="9"/>
  </bookViews>
  <sheets>
    <sheet name="3-тиркеме " sheetId="1" r:id="rId1"/>
    <sheet name="мек. сад" sheetId="2" r:id="rId2"/>
    <sheet name="клуб. биб " sheetId="3" r:id="rId3"/>
    <sheet name="аппа" sheetId="4" r:id="rId4"/>
    <sheet name="жайыт " sheetId="5" r:id="rId5"/>
    <sheet name="свод" sheetId="6" r:id="rId6"/>
    <sheet name="1- тиркеме " sheetId="7" r:id="rId7"/>
    <sheet name="2-тиркеме" sheetId="8" r:id="rId8"/>
    <sheet name="4-тиркеме" sheetId="9" r:id="rId9"/>
    <sheet name="4-тикеме " sheetId="10" r:id="rId10"/>
    <sheet name="калдык " sheetId="11" r:id="rId11"/>
    <sheet name="Лист16" sheetId="16" r:id="rId12"/>
    <sheet name="Лист12" sheetId="12" r:id="rId13"/>
    <sheet name="Лист13" sheetId="13" r:id="rId14"/>
    <sheet name="Лист15" sheetId="15" r:id="rId1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<sst xmlns="http://schemas.openxmlformats.org/spreadsheetml/2006/main" count="2650" uniqueCount="613">
  <si>
    <t xml:space="preserve">   Атай айыл окмотунун жергиликтуу  бюджетинин 2026-жылга киреше болугу</t>
  </si>
  <si>
    <t>3-тиркеме</t>
  </si>
  <si>
    <t>Элемент</t>
  </si>
  <si>
    <t>Бюджеттик классификация</t>
  </si>
  <si>
    <t>Атай айыл аймагынын айыл окмоту</t>
  </si>
  <si>
    <t>2026-ж. жалпы</t>
  </si>
  <si>
    <t>а.и квартал</t>
  </si>
  <si>
    <t>I-кв</t>
  </si>
  <si>
    <t>II-кв</t>
  </si>
  <si>
    <t>III-кв</t>
  </si>
  <si>
    <t>IV-кв</t>
  </si>
  <si>
    <t xml:space="preserve">Кирешелердин аталышы </t>
  </si>
  <si>
    <t>Кирешелер</t>
  </si>
  <si>
    <t xml:space="preserve">Салыктык кирешелер </t>
  </si>
  <si>
    <t>Кыргыз Республикасынын резиденттери-жеке жактардан  алынуучу киреше салыгы</t>
  </si>
  <si>
    <t>Кирешеге жана пайдага салык</t>
  </si>
  <si>
    <t xml:space="preserve">Салык агенти төлөөчү киреше салыгы </t>
  </si>
  <si>
    <t xml:space="preserve">Бирдиктүү салык декларациясы боюнча  киреше салыгы </t>
  </si>
  <si>
    <t xml:space="preserve">Кыргыз Республикасынын резидент эмес жактарынын кирешесине салык </t>
  </si>
  <si>
    <t>Пайдага салык</t>
  </si>
  <si>
    <t>Пайыздарга салык</t>
  </si>
  <si>
    <t>Алтын ѳндүрүүчү компаниялардын кирешесине салык</t>
  </si>
  <si>
    <t>Атайын режимдер боюнча салыктар</t>
  </si>
  <si>
    <t>Бирдиктүү салык боюнча түшүүлөр</t>
  </si>
  <si>
    <t xml:space="preserve">Чакан ишкердик субьекттери үчүн бирдиктүү салык </t>
  </si>
  <si>
    <t xml:space="preserve">Патенттин негизинде салык </t>
  </si>
  <si>
    <t xml:space="preserve">Милдеттүү патенттин негизинде салык </t>
  </si>
  <si>
    <t xml:space="preserve">Ыктыярдуу патенттин негизинде салык </t>
  </si>
  <si>
    <t xml:space="preserve">Категориялар боюнча бөлүштүрүлбөй турган салыктар </t>
  </si>
  <si>
    <t>Кумтөрдүн дүң кирешесине салык</t>
  </si>
  <si>
    <t xml:space="preserve">Менчикке салык </t>
  </si>
  <si>
    <t>Мүлккө салык</t>
  </si>
  <si>
    <t xml:space="preserve">Кыймылсыз мүлккө салык </t>
  </si>
  <si>
    <t xml:space="preserve">Ишкердик иши үчүн пайдаланылбаган кыймылсыз мүлккө салык  </t>
  </si>
  <si>
    <t xml:space="preserve">2-топтогу ишкердик иши үчүн пайдаланылган кыймылсыз мүлккө салык  </t>
  </si>
  <si>
    <t xml:space="preserve">3-топтогу ишкердик иши үчүн пайдаланылган кыймылсыз мүлккө салык  </t>
  </si>
  <si>
    <t>Кыймылдуу мүлккө салык</t>
  </si>
  <si>
    <t>Транспорттук каражаттарга салык</t>
  </si>
  <si>
    <t>Юридикалык жактардын транспорттук каражаттарына салык</t>
  </si>
  <si>
    <t xml:space="preserve">Жеке жактардын транспорттук каражаттарына салык </t>
  </si>
  <si>
    <t xml:space="preserve">Жер салыгы </t>
  </si>
  <si>
    <t>Короо жанындагы жана дачалык жер участокторун пайдалануу үчүн жер салыгы</t>
  </si>
  <si>
    <t xml:space="preserve">Айыл чарба  жерлерин пайдалануу үчүн жер салыгы </t>
  </si>
  <si>
    <t xml:space="preserve">Калктуу конуштардын жерлерине жана айыл чарба багытында болбогон жерлерди пайдалануу үчүн жер салыгы </t>
  </si>
  <si>
    <t xml:space="preserve">Товарларга жана кызмат көрсөтүүлөргө салыктар </t>
  </si>
  <si>
    <t xml:space="preserve">Товарларга жана кызмат көрсөтүүлөргө жалпы салыктар </t>
  </si>
  <si>
    <t>Кошумча нарк салыгы  (КНС)</t>
  </si>
  <si>
    <t>Кыргыз Республикасынын аймагында өндүрүлүүчү товарларга жана кызматт көрсөтүүлөргө КНС</t>
  </si>
  <si>
    <t>Кыргыз Республикасынын аймагына ташылып келүүчү товарларга КНС</t>
  </si>
  <si>
    <t xml:space="preserve">Сатуудан салык </t>
  </si>
  <si>
    <t xml:space="preserve">Автомобиль жолун пайдалангандык үчүн салык </t>
  </si>
  <si>
    <t>Өзгөчө кырдаалдардын алдын алуу жана жоюу  үчүн чегерүүлөр</t>
  </si>
  <si>
    <t>Өзгөчө кырдаалдардын алдын алуу жана жоюу үчүн чегерүүлөр</t>
  </si>
  <si>
    <t>Акциз салыгы</t>
  </si>
  <si>
    <t>КР аймагында өндүрүлүүчү же сатып өткөрүлүүчү товарларга акциз салыгы</t>
  </si>
  <si>
    <t>Алкоголдук продукция</t>
  </si>
  <si>
    <t xml:space="preserve">Этил спирти </t>
  </si>
  <si>
    <t>Арак жана ликер-арак ичимдиктери</t>
  </si>
  <si>
    <t>Күчтүү суусундуктар, күчтүү ширелер жана бальзамдар</t>
  </si>
  <si>
    <t>Шараптар</t>
  </si>
  <si>
    <t>Коньяктар</t>
  </si>
  <si>
    <t xml:space="preserve">Шампан шарабын кошкондо атылуучу шарап </t>
  </si>
  <si>
    <t>Идишке куюлган пиво</t>
  </si>
  <si>
    <t xml:space="preserve">Идишке куюлбаган пиво </t>
  </si>
  <si>
    <t>Шарап материалдары</t>
  </si>
  <si>
    <t>Тамеки буюмдары</t>
  </si>
  <si>
    <t>Чыпкалуу тамеки чылымдары</t>
  </si>
  <si>
    <t xml:space="preserve">Чыпкасыз тамеки чылымдары </t>
  </si>
  <si>
    <t>Сигаралар жана сигариллалар</t>
  </si>
  <si>
    <t>Ферменттелген тамекиден тышкары, тамекиси бар чылымдар</t>
  </si>
  <si>
    <t>Мунай продуктулары</t>
  </si>
  <si>
    <t>Бензин, жеңил жана орточо дистилляттар жана башка бензиндер</t>
  </si>
  <si>
    <t>Реактивдүү отун</t>
  </si>
  <si>
    <t>Дизель отуну</t>
  </si>
  <si>
    <t>Мазут</t>
  </si>
  <si>
    <t>Май жана газ конденсаты</t>
  </si>
  <si>
    <t>Битум материалдарынан алынган чийки мунай жана чийки мунай заттары</t>
  </si>
  <si>
    <t xml:space="preserve">Башка акциздик товарлар </t>
  </si>
  <si>
    <t xml:space="preserve">Алтын, платина жана күмүштөн зергер буюмдар </t>
  </si>
  <si>
    <t xml:space="preserve">Кыргыз Республикасынын аймагына ташылып келинүүчү товарларга акциз салыгы </t>
  </si>
  <si>
    <t>Мунай  продуктулары</t>
  </si>
  <si>
    <t xml:space="preserve">Жер казынасын пайдалангандык үчүн салык </t>
  </si>
  <si>
    <t>Бонустар</t>
  </si>
  <si>
    <t xml:space="preserve">Күйүүчү пайдалуу кендер                                 </t>
  </si>
  <si>
    <t>Мунай</t>
  </si>
  <si>
    <t>Күйүүчү газдар</t>
  </si>
  <si>
    <t>Көмүр</t>
  </si>
  <si>
    <t xml:space="preserve">Дагы башка күйүүчү  пайдалуу кендер </t>
  </si>
  <si>
    <t xml:space="preserve">Металл пайдалуу кендер                                 </t>
  </si>
  <si>
    <t>Асыл металлдар</t>
  </si>
  <si>
    <t xml:space="preserve">Сымап </t>
  </si>
  <si>
    <t>Сурьма</t>
  </si>
  <si>
    <t>Калай, вольфрам</t>
  </si>
  <si>
    <t>Жогоруда классификацияланбаган дагы башка металлдар</t>
  </si>
  <si>
    <t xml:space="preserve">Металл эмес пайдалуу кендер                                 </t>
  </si>
  <si>
    <t>Беттегич таштар</t>
  </si>
  <si>
    <t>Курулуш куму</t>
  </si>
  <si>
    <t>Гипс</t>
  </si>
  <si>
    <t>Акиташ, курулуш ташы</t>
  </si>
  <si>
    <t>Түстүү таштар (самоцветы)</t>
  </si>
  <si>
    <t xml:space="preserve">Жогоруда классификацияланбаган дагы башка металл эместер  </t>
  </si>
  <si>
    <t xml:space="preserve">Жер алдындагы суулар                                    </t>
  </si>
  <si>
    <t xml:space="preserve">Ичүүчү суу катары куюштуруу үчүн арашан жана тузсуз суулар </t>
  </si>
  <si>
    <t xml:space="preserve">Бальнологиялык дарылоо үчүн арашан суулар </t>
  </si>
  <si>
    <t xml:space="preserve">Жылытуу үчүн ысык суулар </t>
  </si>
  <si>
    <t>Ичүүчү жана техникалык суулар</t>
  </si>
  <si>
    <t>Роялти</t>
  </si>
  <si>
    <t xml:space="preserve">Күйүүчү газ </t>
  </si>
  <si>
    <t xml:space="preserve">Көмүр </t>
  </si>
  <si>
    <t xml:space="preserve">Дагы башка күйүүчү пайдалуу кендер                                 </t>
  </si>
  <si>
    <t>Дагы башка жер астындагы суулар</t>
  </si>
  <si>
    <t>Эл аралык соода жана тышкы опреация үчүн салыктар</t>
  </si>
  <si>
    <t xml:space="preserve">Бажы төлөмдөрү </t>
  </si>
  <si>
    <t>Ташылып келинген продукциядан бажы төлөмдөрү</t>
  </si>
  <si>
    <t xml:space="preserve">Импорттук бажы алымы </t>
  </si>
  <si>
    <t xml:space="preserve">Импорттук мезгилдик бажы алымы </t>
  </si>
  <si>
    <t>Атайын алым</t>
  </si>
  <si>
    <t xml:space="preserve">Демпингге каршы алым </t>
  </si>
  <si>
    <t>Компенсациялык алым</t>
  </si>
  <si>
    <t>Бажы алымдарынын, салыктардын бирдиктүү чени боюнча бажылык төлөм</t>
  </si>
  <si>
    <t xml:space="preserve">Жыйынды бажылык төлөм </t>
  </si>
  <si>
    <t>ЕЭС Кыргыз Республикасынын кошулушуна чейин , ташып кирүүгө алымдары, төлөө боюнча милдеттенмелер</t>
  </si>
  <si>
    <t>Ташылып чыгарылган продукциядан бажы төлөмдөрү</t>
  </si>
  <si>
    <t xml:space="preserve">Экспорттук бажы алымы </t>
  </si>
  <si>
    <t xml:space="preserve">Экспорттук мезгилдик бажы алымы </t>
  </si>
  <si>
    <t xml:space="preserve">Бажылык жыйымдар </t>
  </si>
  <si>
    <t>Чет өлкөлүк автоташуучулардан жыйым</t>
  </si>
  <si>
    <t>Бажылык тариздөө үчүн жыйымдар</t>
  </si>
  <si>
    <t>Дагы башка бажылык жыйымдар жана төлөмдөр</t>
  </si>
  <si>
    <t>ЕЭС кошулуу жөнүндө Келишимге ылайык катышуучу-мамлекеттердин түшүүчү ташып кирүүлөргө бажы алымдары</t>
  </si>
  <si>
    <t>Казакстан Республикасынан түшүүчү ташып кирүүлөргө бажы алымдары</t>
  </si>
  <si>
    <t>Беларусь Республикасынан түшүүчү ташып кирүүлөргө бажы алымдары</t>
  </si>
  <si>
    <t>Россия Федерациясынан түшүүчү ташып кирүүлөргө бажы алымдары</t>
  </si>
  <si>
    <t>Армения Республикасынан түшүүчү ташып кирүүлөргө бажы алымдары</t>
  </si>
  <si>
    <t>Ташып кирүү бажы алымдарын бөлүштүрүү суммаларын которуу боюнча катышуучу-өлкөлөрдүн милдеттенмелерин өз учурунда аткарбагандык үчүн түшкөн пайыздар</t>
  </si>
  <si>
    <t>Ташып кирүү бажы алымдарын бөлүштүрүү суммаларын которуу боюнча Казакстан Республикасынын милдеттенмелерин өз учурунда аткарбагандык үчүн түшкөн пайыздар</t>
  </si>
  <si>
    <t>Ташып кирүү бажы алымдарын бөлүштүрүү суммаларын которуу боюнча Беларусь Республикасынын милдеттенмелерин өз учурунда аткарбагандык үчүн түшкөн пайыздар</t>
  </si>
  <si>
    <t>Ташып кирүү бажы алымдарын бөлүштүрүү суммаларын которуу боюнча  Россия Федерациясынын милдеттенмелерин өз учурунда аткарбагандык үчүн түшкөн пайыздар</t>
  </si>
  <si>
    <t>Ташып кирүү бажы алымдарын бөлүштүрүү суммаларын которуу боюнча  Армения Республикасынын милдеттенмелерин өз учурунда аткарбагандык үчүн түшкөн пайыздар</t>
  </si>
  <si>
    <t>ЕЭС бажы аймагы боюнча бажы транзити бажы жол-жобосуна ылайык товарларды ташууда  бажы органдарына берилген бажы төлөмдөрү, салыктары төлөөнү камсыздоо эсебинен өндүрүлгөн акча каражаттары</t>
  </si>
  <si>
    <t>Казакстан Республикасынан  түшүүчү бажы төлөмдөрү жана салыктары төлөөнү камсыздоо эсебинен өндүрүлгөн акча каражаттары</t>
  </si>
  <si>
    <t>Беларусь Республикасынан  түшүүчү бажы төлөмдөрү жана салыктары төлөөнү камсыздоо эсебинен өндүрүлгөн акча каражаттары</t>
  </si>
  <si>
    <t>Россия Федерациясынан  түшүүчү бажы төлөмдөрү жана салыктары төлөөнү камсыздоо эсебинен өндүрүлгөн акча каражаттары</t>
  </si>
  <si>
    <t>Армения Республикасынан  түшүүчү бажы төлөмдөрү жана салыктары төлөөнү камсыздоо эсебинен өндүрүлгөн акча каражаттары</t>
  </si>
  <si>
    <t>Үчүнчү өлкөлөргө карата атайын коргоочу, демпингге каршы жана компенсациялык чараларды колдонуу жөнүндө макулдашууларга ылайык төлөнгөн атайын коргоочу, демпингге каршы жана компенсациялык алымдар</t>
  </si>
  <si>
    <t>Казакстан Республикасынан  түшүүчү атайын коргоочу, демпингге каршы жана компенсациялык алымдар</t>
  </si>
  <si>
    <t>Беларусь Республикасынан  түшүүчү атайын коргоочу, демпингге каршы жана компенсациялык алымдар</t>
  </si>
  <si>
    <t>Россия Федерациясынан  түшүүчү атайын коргоочу, демпингге каршы жана компенсациялык алымдар</t>
  </si>
  <si>
    <t>Армения Республикасынан  түшүүчү атайын коргоочу, демпингге каршы жана компенсациялык алымдар</t>
  </si>
  <si>
    <t>Чет өлкөлүк валютада эсептерге которулган ташып кирүү бажы алымдарын бөлүштүрүлүшү башка-мүчө-мамлекеттерде токтотулган</t>
  </si>
  <si>
    <t>Казакстан  Республикасынын чет өлкөлүк валютада эсептерге которулган ташып кирүү бажы алымдарын бөлүштүрүлүшү башка-мүчө-мамлекеттерде токтотулган</t>
  </si>
  <si>
    <t xml:space="preserve">Беларусь Республикасынын чет өлкөлүк валютада эсептерге которулган ташып кирүү бажы алымдарын бөлүштүрүлүшү  токтотулган </t>
  </si>
  <si>
    <t xml:space="preserve">Россия Федерациясынын  чет өлкөлүк валютада эсептерге которулган ташып кирүү бажы алымдарын бөлүштүрүлүшү токтотулган </t>
  </si>
  <si>
    <t xml:space="preserve">Армения Республикасынын чет өлкөлүк валютада эсептерге которулган ташып кирүү бажы алымдарын бөлүштүрүлүшү  токтотулган </t>
  </si>
  <si>
    <t xml:space="preserve">Дагы башка салыктар жана жыйымдар </t>
  </si>
  <si>
    <t>Республикалык бюджеттин башка салыктары жана жыйымдары</t>
  </si>
  <si>
    <t>Жергиликтүү бюджетин башка салыктары жана жыйымдары</t>
  </si>
  <si>
    <t>Социалдык муктаждыкка төгүмдөр/чегерүүлөр</t>
  </si>
  <si>
    <t>Социалдык камсыздоого төгүмдөр/чегерүүлөр</t>
  </si>
  <si>
    <t>Кызматкерлердин камсыздандыруу төгүмдөрү</t>
  </si>
  <si>
    <t xml:space="preserve">Мамлекеттик топтомо пенсиялык фондуна негизги карыз боюнча кызматкерлердин камсыздандыруу төгүмдөрү </t>
  </si>
  <si>
    <t xml:space="preserve">Мамлекеттик топтомо пенсиялык фондуна мөөнөтү узартылган карыз боюнча кызматкерлердин камсыздандыруу төгүмдөрү </t>
  </si>
  <si>
    <t xml:space="preserve">Мамлекеттик топтомо пенсиялык фондуна өтүүчү карыз боюнча кызматкерлердин камсыздандыруу төгүмдөрү </t>
  </si>
  <si>
    <t>Жумуш берүүчүлөрдүн камсыздандыруу төгүмдөрү</t>
  </si>
  <si>
    <t>Жумуш берүүчүлөрдүн жана кызматкерлердин  негизги карыз боюнча  камсыздандыруу төгүмдөрү (Мамлекеттик топтомо пенсиялык фондунан тышкары)</t>
  </si>
  <si>
    <t>Жумуш берүүчүлөрдүн жана кызматкерлердин  мөөнөтү узартылган боюнча  камсыздандыруу төгүмдөрү (Мамлекеттик топтомо пенсиялык фондунан тышкары)</t>
  </si>
  <si>
    <t>Жумуш берүүчүлөрдүн жана кызматкерлердин   өтүүчү карыз боюнча  камсыздандыруу төгүмдөрү (Мамлекеттик топтомо пенсиялык фондунан тышкары)</t>
  </si>
  <si>
    <t xml:space="preserve">Жеке эмгек ишмердигин жүргүзгөндөрдөн камсыздандыруу төгүмдөрү  </t>
  </si>
  <si>
    <t>Категориялар боюнча бөлүштүрүлбөгөн камсыздандыруу төгүмдөрү</t>
  </si>
  <si>
    <t>Айылдык товар өндүрүүчүлөрдөн камсыздандыруу төгүмдөрү</t>
  </si>
  <si>
    <t>Социалдык муктаждыкка дагы башка төгүмдөр/чегерүүлөр</t>
  </si>
  <si>
    <t>Кызматкерлердин камсыздандыруу төгүмдөрү/чегерүүлөрү</t>
  </si>
  <si>
    <t>Жумуш берүүчүлөрдүн камсыздандыруу төгүмдөрү/чегерүүлөрү</t>
  </si>
  <si>
    <t>Дагы башка төгүмдөр/чегерүүлөр</t>
  </si>
  <si>
    <t>Социалдык фонддун башка кирешелери</t>
  </si>
  <si>
    <t xml:space="preserve">Капиталдаштырылуучу суммалар боюнча төлөө </t>
  </si>
  <si>
    <t xml:space="preserve">Регресс доолор боюнча төлөө </t>
  </si>
  <si>
    <t xml:space="preserve">Берилген мөөнөтүн узартуу боюнча пайыздар </t>
  </si>
  <si>
    <t>Социалдык фонддун кирешелери боюнча пайыздар</t>
  </si>
  <si>
    <t>Алынган расмий трансферттер</t>
  </si>
  <si>
    <t>Чет өлкөдөн алынган трансферттер</t>
  </si>
  <si>
    <t>Чет  өлкөлүк мамлекеттердин өкмөттөрүнөн</t>
  </si>
  <si>
    <t xml:space="preserve">Учурдагы </t>
  </si>
  <si>
    <t xml:space="preserve">Капиталдык </t>
  </si>
  <si>
    <t xml:space="preserve">Эл аралык уюмдардан </t>
  </si>
  <si>
    <t>Эл аралык уюмдардан</t>
  </si>
  <si>
    <t>Мамлекеттик башкаруу секторунун трансферттери</t>
  </si>
  <si>
    <t xml:space="preserve">Жергиликтүү бюджеттерге гранттар </t>
  </si>
  <si>
    <t>Категориялык гранттар</t>
  </si>
  <si>
    <t>Теңөөчү гранттар</t>
  </si>
  <si>
    <t xml:space="preserve">Түрткү берүүчү гранттар </t>
  </si>
  <si>
    <t>Өз ара эсептешүүлөр боюнча өткөрүлүп берилүүчү каражаттар</t>
  </si>
  <si>
    <t>Айлык акыны жогорулатууга  өз ара эсептешүүлөр боюнча өткөрүлүп берилүүчү каражаттар</t>
  </si>
  <si>
    <t>1-4 класстардын окуучуларынын тамактануусуна  өз ара эсептешүүлөр боюнча өткөрүлүп берилүүчү каражаттар</t>
  </si>
  <si>
    <t>Республикалык бюджеттен өз ара эсептешүүлөр боюнча өткөрүлүп берилүүчү дагы башка  каражаттар</t>
  </si>
  <si>
    <t>Жергиликтүү бюджеттен өз ара эсептешүүлөр боюнча өткөрүлүп берилүүчү  каражаттар</t>
  </si>
  <si>
    <t xml:space="preserve">Жергиликтүү бюджеттердин деңгээлдери ортосунда  өткөрүлүп берилүүчү каражаттар </t>
  </si>
  <si>
    <t xml:space="preserve">Салыктык эмес кирешелер </t>
  </si>
  <si>
    <t>Менчиктен жана пайыздардан кирешелер</t>
  </si>
  <si>
    <t xml:space="preserve">Пайыздар </t>
  </si>
  <si>
    <t xml:space="preserve">Депозиттер боюнча пайыздар </t>
  </si>
  <si>
    <t>КР Улуттук банкында турган Өкмөттүн депозиттери боюнча пайыздар</t>
  </si>
  <si>
    <t>Берилген бюджеттик ссудалар жана кредиттер боюнча пайыздар</t>
  </si>
  <si>
    <t>Дивиденддер жана пайда</t>
  </si>
  <si>
    <t>Дивиденддер</t>
  </si>
  <si>
    <t>Мамлекеттик акциялардын пакетине кошуп эсептелген дивиденддер</t>
  </si>
  <si>
    <t xml:space="preserve">Пайда </t>
  </si>
  <si>
    <t>Кыргыз Республикасынын Улуттук банкынын пайдасы</t>
  </si>
  <si>
    <t xml:space="preserve">Мамлекеттик ишканалардын пайдасы </t>
  </si>
  <si>
    <t>Ижара акысы</t>
  </si>
  <si>
    <t>Жаратылыш ресурстарын пайдалануу үчүн акы</t>
  </si>
  <si>
    <t>Пайдалуу кен чыккан жерлерди же казып алынуучу отунду иштеткендиги үчүн акы</t>
  </si>
  <si>
    <t>Жер казынасын пайдалануу укугуна лицензияны кармоо үчүн акы</t>
  </si>
  <si>
    <t xml:space="preserve">Калктуу конуштарда жер ижарасы үчүн акы </t>
  </si>
  <si>
    <t xml:space="preserve">Жайыт ижарасы үчүн акы </t>
  </si>
  <si>
    <t xml:space="preserve">Айыл четиндеги жайыттардын ижарасы үчүн акы </t>
  </si>
  <si>
    <t xml:space="preserve">Интенсивдүү пайдалануудагы зонадагы жайыт ижарасы үчүн акы </t>
  </si>
  <si>
    <t xml:space="preserve">Алыскы жайыт ижарасы үчүн акы </t>
  </si>
  <si>
    <t>Жерди кайра бөлүштүрүү фондунун жерлеринин ижарасы үчүн акы</t>
  </si>
  <si>
    <t>Токой ресурстарын пайдалануу акысы</t>
  </si>
  <si>
    <t>Суу ресурстарын пайдалануу акысы</t>
  </si>
  <si>
    <t>Жаратылыш активдерин пайдалануу үчүн дагы башка төлөмдөр</t>
  </si>
  <si>
    <t xml:space="preserve">Мүлк ижарасы үчүн акы </t>
  </si>
  <si>
    <t>Мамлекеттик менчикте турган жайлардын, имараттардын жана курулмалардын ижара акысы</t>
  </si>
  <si>
    <t>Муниципалдык менчикте турган жайлардын, имараттардын жана курулмалардын ижара акысы</t>
  </si>
  <si>
    <t xml:space="preserve">Дагы башка мүлк ижарасы үчүн акы </t>
  </si>
  <si>
    <t>Товарларды сатуудан жана кызмат көрсөтүүдөн кирешелер</t>
  </si>
  <si>
    <t>Административдик жыйымдар жана төлөмдөр</t>
  </si>
  <si>
    <t>Жыйымдар жана төлөмдөр</t>
  </si>
  <si>
    <t>Лицензия берүү акысы</t>
  </si>
  <si>
    <t>Сертификаттарды жана башка уруксат берүү документтерин берүү акысы</t>
  </si>
  <si>
    <t>Лотерея ишин жүргүзүү укугу үчүн акы</t>
  </si>
  <si>
    <t>Транспорт каражаттарын каттоо жана кайра каттоо акысы</t>
  </si>
  <si>
    <t>Альтернативдүү кызмат өтөө жана чакыруу мобилизациялык резерв үчүн акы</t>
  </si>
  <si>
    <t>Айдоочунун күбөлүгүн алуу укугуна экзамен алуу, автотранспорт каражатын кароодон өткөрүү жыйымы</t>
  </si>
  <si>
    <t>Таштандыларды ташып чыгаруу үчүн жыйым</t>
  </si>
  <si>
    <t xml:space="preserve">Автоторанспортту токтотуу үчүн жыйым </t>
  </si>
  <si>
    <t xml:space="preserve">Дагы башка төлөмдөр жана жыйымдар </t>
  </si>
  <si>
    <t>Мамлекеттик алымдар</t>
  </si>
  <si>
    <t>Каттоо органдары алуучу мамлекеттик алым</t>
  </si>
  <si>
    <t>Юстиция органдары алуучу мамлекеттик алым</t>
  </si>
  <si>
    <t xml:space="preserve">Сот органдары алуучу мамлекеттик алым </t>
  </si>
  <si>
    <t xml:space="preserve">Дагы башка мамлекеттик алымдар </t>
  </si>
  <si>
    <t xml:space="preserve">Декларациялоодо нотариалдык аракеттерди жасоо  үчүн алынуучу мамлекеттик алым </t>
  </si>
  <si>
    <t>Бир жолку декларациялык төлөм</t>
  </si>
  <si>
    <t xml:space="preserve">Акы төлөнүүчү кызмат көрсөтүүлөрдөн түшүүлөр </t>
  </si>
  <si>
    <t>Медициналык кызмат көрсөтүүлөр</t>
  </si>
  <si>
    <t xml:space="preserve">Амбулатордук деңгээлде консультациялык-диагностикалык жардамды көрсөтүү үчүн акы </t>
  </si>
  <si>
    <t xml:space="preserve">Амбулатордук деңгээлде дарылоо иш чараларын жүргүзүү үчүн акы </t>
  </si>
  <si>
    <t>Стационарды алмаштыруучу бөлүмдөрдө медициналык жардамды көрсөтүү үчүн акы</t>
  </si>
  <si>
    <t>Адистештирилген стационарларда  медициналык жардамды көрсөтүү үчүн акы</t>
  </si>
  <si>
    <t>Саламаттык сактоо чөйрөсүндө кызмат көрсөтүү үчүн кош төлөм</t>
  </si>
  <si>
    <t>Стоматологиялык жардам көрсөтүү үчүн акы</t>
  </si>
  <si>
    <t>Дезинфекциялык, дезинсекциялык жана дератизациялык жумуштарды жүргүзүү, дарылоо-профилактикалык препараттарды даярдоо  акысы</t>
  </si>
  <si>
    <t>Медициналык жардамдын жогорку технологиялуу түрлөрүн көрсөтүү үчүн акы (белгиленген квотадан ашык)</t>
  </si>
  <si>
    <t>Классификацияланбаган медициналык кызмат көрсөтүүлөр үчүн акы</t>
  </si>
  <si>
    <t xml:space="preserve">Алымдар жана төлөмдөр </t>
  </si>
  <si>
    <t xml:space="preserve">Алымдар  </t>
  </si>
  <si>
    <t xml:space="preserve">Калктуу конуштарда таштандыларды чыгаруу үчүн чогултуу акысы </t>
  </si>
  <si>
    <t>Билим берүү жана маданий кызмат көрсөтүүлөр</t>
  </si>
  <si>
    <t>Окуу жайларында билим берүүнү көрсөтүү үчүн акы  (ЖОЖ, КТО, ООЖ)</t>
  </si>
  <si>
    <t>Жалпы билим берүүчү мектептердин бүтүрүүчүлөрүн - өзгөчө үлгүдөгү документтерди алууга талапкерлерди тестирлөөнү жүргүзүү акысы</t>
  </si>
  <si>
    <t>Окуучулардын окуу-өндүрүштүк ишинен түшүүлөр, жатаканаларда, мейманканаларда жашоо акысы</t>
  </si>
  <si>
    <t>Мектепке чейинки жана мектеп мекемелерине кошумча кызмат көрсөтүү акысы</t>
  </si>
  <si>
    <t>Окутуу программаларын, курстарды, семинарларды, конференцияларды уюштуруу жана жүргүзүү үчүн акы</t>
  </si>
  <si>
    <t xml:space="preserve">ЖОЖго чейин, ЖОЖдон киийн жана кошумча билим берүүнү көрсөтүү үчүн акы </t>
  </si>
  <si>
    <t>Театралдык постановкаларды көргөзүү үчүн акы</t>
  </si>
  <si>
    <t xml:space="preserve">Маданият мекемелеринин залдарын жана имараттарын, ошондой эле жабдууларын жана шаймандарын берүү үчүн акы </t>
  </si>
  <si>
    <t>Классификацияланбаган билим берүү жана маданият кызмат көрсөтүүлөрү үчүн акы</t>
  </si>
  <si>
    <t>Социалдык кызмат көрсөтүүлөр</t>
  </si>
  <si>
    <t>Чет өлкөдө ишке орноштурууга көмөк көрсөтүү үчүн акы</t>
  </si>
  <si>
    <t>Чет өлкөлүк жумуш күчүн  тартууга жана ишке уруксат берүүгө уруксат берүү үчүн акы</t>
  </si>
  <si>
    <t>Интернет-журналда илимий статьяларды жарыялоо үчүн акы</t>
  </si>
  <si>
    <t>Жолугушуу үчүн бөлмөлөрдү берүү үчүн акы</t>
  </si>
  <si>
    <t xml:space="preserve">Классификацияланбаган социалдык кызмат көрсөтүүлөр үчүн акы </t>
  </si>
  <si>
    <t xml:space="preserve">Каттоо, маалымдамаларды, күбөлүктөрдү жана башка документтерди берүү кызматтары </t>
  </si>
  <si>
    <t xml:space="preserve">Байланыш жабдууларына жана кызматтарына ылайык келүү сертификатын берүү үчүн акы </t>
  </si>
  <si>
    <t xml:space="preserve">Тез жана контракттык кызматтын аскер милдеттүүлөрүнө, аскер кызматчыларына аскердик-эсепке алуу документтеринин дубликаттарын берүүгө акы </t>
  </si>
  <si>
    <t>Диплом/аттестатты берүү, илимий даражаны ыйгаруу жана илимий билимдерди ыйгаруу жөнүндө документтерди нострификациялоо үчүн акы</t>
  </si>
  <si>
    <t xml:space="preserve">Маалымдамаларды, күбөлүктөрдү, ишеним каттын жана полистин дубликатын берүү акысы </t>
  </si>
  <si>
    <t>Лабораториялардын, продукцияны, персоналды жана башкалардын компетенттүүлүгүн ырастоо үчүн акы</t>
  </si>
  <si>
    <t>Сертификаттарды  берүү акысы</t>
  </si>
  <si>
    <t xml:space="preserve">Мамлекеттик каттоо акысы </t>
  </si>
  <si>
    <t>Каттоо, маалымдамаларды, күбөлүктөрдү жана башкаларды берүүбоюнча классификацияланбаган кызмат көрсөтүүлөргө акы</t>
  </si>
  <si>
    <t>Изилдөө, талдоо, баалоо жана экспертиза боюнча кызмат көрсөтүүлөр</t>
  </si>
  <si>
    <t xml:space="preserve">Баалуу металлдардан зергер жана башка тиричилик буюмдарын пробирлөө жана эн тамгалоо акысы </t>
  </si>
  <si>
    <t xml:space="preserve">Пландан тышкары иштерди жүргүзүү үчүн акы </t>
  </si>
  <si>
    <t>Экспертиза жана изилдөө жүргүзүү үчүн акы</t>
  </si>
  <si>
    <t>Тестирлөөнү жана билимдерди текшерүүнү жүргүзүү акысы</t>
  </si>
  <si>
    <t>Талдоо жана изилдөө жүргүзүү акысы</t>
  </si>
  <si>
    <t xml:space="preserve">Ветеринардык  жана клиникалык кароо акысы </t>
  </si>
  <si>
    <t>Классификацияланбаган изилдөө,талдоо,баалоо жана экспертиза боюнча кызмат көрсөтүүнүн акысы</t>
  </si>
  <si>
    <t xml:space="preserve">Маалымат берүү жана басып чыгаруу кызмат көрсөтүүлөрү </t>
  </si>
  <si>
    <t>Диссертациялардын авторефераттары жана диссертациялар боюнча маалыматты көрсөтүү акысы</t>
  </si>
  <si>
    <t xml:space="preserve">Статистикалык байкоолорду жүргүзүү, статистикалык маалыматты берүү акысы </t>
  </si>
  <si>
    <t xml:space="preserve">Маалыматты издөө, тандоо жана берүүнү жургүзүү  акысы </t>
  </si>
  <si>
    <t xml:space="preserve">Ар кандай иш чараларды уюштуруу, жүргүзүү акысы </t>
  </si>
  <si>
    <t xml:space="preserve">Документтерди убактылуу пайдаланууга берүү акысы </t>
  </si>
  <si>
    <t xml:space="preserve">Документтерди тариздөө жана жарандарды документтөө акысы </t>
  </si>
  <si>
    <t xml:space="preserve">Маалымат берүү жана басып чыгаруу  боюнча классификацияланбаган кызмат көрсөтүүлөр акысы </t>
  </si>
  <si>
    <t xml:space="preserve">Коопсуздукту жана сактоону камсыз кылуу </t>
  </si>
  <si>
    <t xml:space="preserve">Зыянкечтерге каршы химиялык жана биологиялык иштетүү акысы </t>
  </si>
  <si>
    <t xml:space="preserve">Карантин алдындагы продуктуларды, каражаттарды жана имараттарды зыянсыздандыруу </t>
  </si>
  <si>
    <t xml:space="preserve">Карантин изоляторунда жаныбарларды күтүү акысы </t>
  </si>
  <si>
    <t xml:space="preserve">Товарларды жана транспорт каражаттарын бажылык коштоп жүрүү акысы </t>
  </si>
  <si>
    <t xml:space="preserve">Документтерди даярдоо, кабыл алуу жана сактоо акысы </t>
  </si>
  <si>
    <t xml:space="preserve">Келишимдер боюнча объектилерди  кайтаруу жана коопсуздугун камсыз кылуу акысы </t>
  </si>
  <si>
    <t xml:space="preserve">Бат күйүп кетме, күчтүү таасирдүү, уулу заттарды коштоп жүрүү акысы </t>
  </si>
  <si>
    <t xml:space="preserve">Коопсуздукту жана сактоону камсыз кылуу боюнча классификацияланбаган кызмат көрсөтүүлөр акысы </t>
  </si>
  <si>
    <t>Кызмат көрсөтүүнүн башка түрлөрү</t>
  </si>
  <si>
    <t xml:space="preserve">Суу пайдалануучуларына сууну жеткирүү акысы </t>
  </si>
  <si>
    <t xml:space="preserve">Өзгөчө кайтарылган жаратылыш аймактарына баруу акысы </t>
  </si>
  <si>
    <t xml:space="preserve">Жыгачты жана отургузуу материалын сатып өткөрүү акысы </t>
  </si>
  <si>
    <t xml:space="preserve">Эл аралык патенттик классификация боюнча теманы классификациялоо акысы </t>
  </si>
  <si>
    <t xml:space="preserve">Диссертациялардын авторефераттарын индекстөө акысы </t>
  </si>
  <si>
    <t xml:space="preserve">Короо-жай курулмаларын орнотуу жана эксплуатациялоо үчүн схема картасын иштеп чыгуу акысы </t>
  </si>
  <si>
    <t xml:space="preserve">Өткөрүү-техникалык, суу астында ишти жана дайвингди уюштуруу жана жүргүзүү акысы  </t>
  </si>
  <si>
    <t xml:space="preserve">Кызмат көрсөтүүнүн башка классификацияланбаган түрлөрү үчүн акы </t>
  </si>
  <si>
    <t>Дагы башка түшүүлөр</t>
  </si>
  <si>
    <t>Менчиктештирүүдө сатуудан жогорку баалардан алынган чегерүүлөр</t>
  </si>
  <si>
    <t>Мамматрезервди брондон чыгаруудан алынган чегерүүлөр</t>
  </si>
  <si>
    <t>Мурда берилген бюджеттик ссудалардан чегерүүлөр</t>
  </si>
  <si>
    <t>Мамлекеттик жана муниципалдык кызмат көрсөтүү категорияга таандык  дагы башка түшүүлөр</t>
  </si>
  <si>
    <t>Айыптар, санкциялар, конфискациялар</t>
  </si>
  <si>
    <t xml:space="preserve">Административдик айыптар,санкциялар, конфискациялар </t>
  </si>
  <si>
    <t>Административдик айыптар</t>
  </si>
  <si>
    <t>Ашкереленген контрабанданы сатып өткөрүүдөн түшүүлөр</t>
  </si>
  <si>
    <t>Конфискацияланган мүлктү сатып өткөрүүдөн түшүүлөр</t>
  </si>
  <si>
    <t>Контролдук-көзөмөл чараларын жүргүзүүдөн түшүүлөр</t>
  </si>
  <si>
    <t>Экономикалык кылмыштар боюнча келтирилген зыяндын ордун толтуруу</t>
  </si>
  <si>
    <t>Камсыздандыруу төгүмдөрү боюнча айыптар,санкциялар, конфискациялар</t>
  </si>
  <si>
    <t>Негизги карыз боюнча айыптык санкциялар</t>
  </si>
  <si>
    <t>Узартылган карыз боюнча айыптык санкциялар</t>
  </si>
  <si>
    <t>Өтүүчү карыз боюнча айыптык санкциялар</t>
  </si>
  <si>
    <t xml:space="preserve">Мамлекеттик сектордун бирдиктерине ыктыярдуу трансферттер  жана гранттар </t>
  </si>
  <si>
    <t>Учурдагы</t>
  </si>
  <si>
    <t>Учурдагы жардам</t>
  </si>
  <si>
    <t>Капиталдык</t>
  </si>
  <si>
    <t>Капиталдык жардам</t>
  </si>
  <si>
    <t>Дагы башка салыктык эмес кирешелер</t>
  </si>
  <si>
    <t xml:space="preserve">Мамлекеттин пайдасына айлантылган кирешелер </t>
  </si>
  <si>
    <t>Курстук пайда/чыгым</t>
  </si>
  <si>
    <t>Жергиликтүү маанидеги инфраструктураны өнүктүрүүгө жана күтүүгө чегерүүлөр</t>
  </si>
  <si>
    <t>Айыл окмот башчысы:</t>
  </si>
  <si>
    <t>А.К.Жаныбаев</t>
  </si>
  <si>
    <t xml:space="preserve">Финансы Экономика бөлумунун башчысы: </t>
  </si>
  <si>
    <t xml:space="preserve">Т.Бактыбек уулу </t>
  </si>
  <si>
    <t>"Утверждаю"</t>
  </si>
  <si>
    <t>Глава айыл окмоту Атайского айылного аймака</t>
  </si>
  <si>
    <t>Тогуз-Тороуского района ______________А.К.Жаныбаев</t>
  </si>
  <si>
    <t>"_____"__________________ 2026 г</t>
  </si>
  <si>
    <t>СМЕТА</t>
  </si>
  <si>
    <t>ДОХОДОВ И РАСХОДОВ ПО БЮДЖЕТНЫЕ СРЕДСТВАМ</t>
  </si>
  <si>
    <t>Айыл окмоту (подведомственные учреждение)</t>
  </si>
  <si>
    <t>(наименование главного распорядителя бюджетных средств)</t>
  </si>
  <si>
    <t>Атай а.о  средн.  школа.</t>
  </si>
  <si>
    <t>(Наменование получателя бюджетных средств)</t>
  </si>
  <si>
    <t>Код лицевого счета:                            4408051251000401.</t>
  </si>
  <si>
    <t>ведомственная классификации                              92320</t>
  </si>
  <si>
    <t>Код функционального классификация                70921</t>
  </si>
  <si>
    <t>Наименование РОК                                                   Тогуз-Тороуское РОК</t>
  </si>
  <si>
    <t>Численность штатных единиц</t>
  </si>
  <si>
    <t>Кроме ТОП                    МОП</t>
  </si>
  <si>
    <t>ВЫРАВНИВАЮЩИЕ ГРАНТЫ</t>
  </si>
  <si>
    <t>Эконом</t>
  </si>
  <si>
    <t xml:space="preserve">  Наименование экономической</t>
  </si>
  <si>
    <t>Год</t>
  </si>
  <si>
    <t>1-кв</t>
  </si>
  <si>
    <t>2-кв</t>
  </si>
  <si>
    <t>3-кв</t>
  </si>
  <si>
    <t>4-кв</t>
  </si>
  <si>
    <t>Класс-я</t>
  </si>
  <si>
    <t>классификация</t>
  </si>
  <si>
    <t>мектеп</t>
  </si>
  <si>
    <t>Выравнивающие гранты</t>
  </si>
  <si>
    <t xml:space="preserve">Приобретения угля </t>
  </si>
  <si>
    <t>МЕСТНЫЙ БЮДЖЕТ</t>
  </si>
  <si>
    <t>Местный бюджет</t>
  </si>
  <si>
    <t>Приобретение прочие услуги</t>
  </si>
  <si>
    <t>Расходы на текущий  ремонт имущества</t>
  </si>
  <si>
    <t xml:space="preserve">Приобретение  хоз  тавар </t>
  </si>
  <si>
    <t>Приобретение   каменного    угля</t>
  </si>
  <si>
    <t>Коммунальные  услуги</t>
  </si>
  <si>
    <t>Машины и оборудования</t>
  </si>
  <si>
    <t>ВЫРАВНИВАЮЩИЕ ГРАНТЫ,МЕСТНЫЙ БЮДЖЕТ</t>
  </si>
  <si>
    <t>Начальник финансово-экономического отдела</t>
  </si>
  <si>
    <t>айыл окмоту Атай:                                                         Т.Бактыбек уулу</t>
  </si>
  <si>
    <t>Тогуз-Тороуского района _____________А.К.Жаныбаев</t>
  </si>
  <si>
    <t>Атай а.о  детский сад.</t>
  </si>
  <si>
    <t>Код лицевого счета:                            4408051251000296.</t>
  </si>
  <si>
    <t>Код функционального классификация                70911</t>
  </si>
  <si>
    <t>садик</t>
  </si>
  <si>
    <t>Услуги связи</t>
  </si>
  <si>
    <t>Приобретения угля</t>
  </si>
  <si>
    <t>Приобретение продуктов питание</t>
  </si>
  <si>
    <t xml:space="preserve">Приобретение угля </t>
  </si>
  <si>
    <t>Приобретение</t>
  </si>
  <si>
    <t>СВОД</t>
  </si>
  <si>
    <t xml:space="preserve">айыл окмоту Атай:                                                         Т.Бактыбек уулу </t>
  </si>
  <si>
    <t>"_____"__________________ 2026г</t>
  </si>
  <si>
    <t>ДОХОДОВ И РАСХОДОВ ПО СПЕЦИАЛЬНЫЕ СРЕДСТВАМ</t>
  </si>
  <si>
    <t>(наименование главного распорядителя специальных средств)</t>
  </si>
  <si>
    <t>Атай а.о ДЕТСАД.</t>
  </si>
  <si>
    <t>(Наменование получателя специальных средств)</t>
  </si>
  <si>
    <t>Код лицевого счета:                            4408051253000217.</t>
  </si>
  <si>
    <t>Кроме ТОП</t>
  </si>
  <si>
    <t>МОП</t>
  </si>
  <si>
    <t>(тыс сом)</t>
  </si>
  <si>
    <t>Остаток спец средства на начало года</t>
  </si>
  <si>
    <t>Поступление  текущего года из них</t>
  </si>
  <si>
    <t>Итого  доходов.</t>
  </si>
  <si>
    <t>Итого расходов.</t>
  </si>
  <si>
    <t>айыл окмоту Атай:                                                       Т.Бактыбек уулу</t>
  </si>
  <si>
    <t>Тогуз-Тороуского района __________________А.К.Жаныбаев</t>
  </si>
  <si>
    <t>Атай а.о  клуб.</t>
  </si>
  <si>
    <t>Код лицевого счета:                            4408051251000397.</t>
  </si>
  <si>
    <t>Код функционального классификация                70823</t>
  </si>
  <si>
    <t>Численность штатных единиц 6,0</t>
  </si>
  <si>
    <t xml:space="preserve">клуб </t>
  </si>
  <si>
    <t>Заработная  плата</t>
  </si>
  <si>
    <t>Взносы в социальный фонд</t>
  </si>
  <si>
    <t>Расходы на служебные поездки</t>
  </si>
  <si>
    <t>Расходы на текущий ремонт имущества</t>
  </si>
  <si>
    <t>Атай а.о  библиотека.</t>
  </si>
  <si>
    <t>Код лицевого счета:                            4408051251003229.</t>
  </si>
  <si>
    <t>Код функционального классификация                70821</t>
  </si>
  <si>
    <t>Численность штатных единиц 5,0</t>
  </si>
  <si>
    <t>Машины и оборудование</t>
  </si>
  <si>
    <t xml:space="preserve">айыл окмоту Атай:                                                       Т.Бактыбек уулу </t>
  </si>
  <si>
    <t>Атай а.о  аппарат.</t>
  </si>
  <si>
    <t>Код лицевого счета:                            4408051251000195</t>
  </si>
  <si>
    <t>ведомственная классификации                              92310</t>
  </si>
  <si>
    <t>Код функционального классификация                70111</t>
  </si>
  <si>
    <t>Численность штатных единиц 13,0</t>
  </si>
  <si>
    <t>Кроме ТОП  2,0                  МОП 1,0</t>
  </si>
  <si>
    <t xml:space="preserve">Погошения кредита </t>
  </si>
  <si>
    <t>Транспортные расходы</t>
  </si>
  <si>
    <t>Субсидии</t>
  </si>
  <si>
    <t>Взносы в ассоции, союзы органов МСУ КР</t>
  </si>
  <si>
    <t>Пособия по социальный помощи населению</t>
  </si>
  <si>
    <t>Резервные фонды</t>
  </si>
  <si>
    <t>Капитальный ремонт прочих жилых зданий и помещений</t>
  </si>
  <si>
    <t>Код лицевого счета:                            4408051251000195.</t>
  </si>
  <si>
    <t>Численность штатных единиц 15,0</t>
  </si>
  <si>
    <t xml:space="preserve">Погошения кредит </t>
  </si>
  <si>
    <t xml:space="preserve">                                                                                                                                                               </t>
  </si>
  <si>
    <t>Атай а.о  жайыт.</t>
  </si>
  <si>
    <t>Код лицевого счета:                             4408051251003330.</t>
  </si>
  <si>
    <t>Код функционального классификация                70429</t>
  </si>
  <si>
    <t xml:space="preserve">Численность штатных единиц </t>
  </si>
  <si>
    <t xml:space="preserve">Кроме ТОП                    МОП </t>
  </si>
  <si>
    <t>местный бюджет</t>
  </si>
  <si>
    <r>
      <rPr>
        <sz val="11"/>
        <color theme="1"/>
        <rFont val="Times New Roman"/>
        <charset val="204"/>
      </rPr>
      <t xml:space="preserve">Атай а.о  </t>
    </r>
    <r>
      <rPr>
        <b/>
        <u/>
        <sz val="11"/>
        <color theme="1"/>
        <rFont val="Times New Roman"/>
        <charset val="204"/>
      </rPr>
      <t>СВОД</t>
    </r>
  </si>
  <si>
    <t>в/гр.</t>
  </si>
  <si>
    <t>м.дох.</t>
  </si>
  <si>
    <t>5-тиркеме</t>
  </si>
  <si>
    <t xml:space="preserve">  классификация</t>
  </si>
  <si>
    <t>Сооружения</t>
  </si>
  <si>
    <t>Машины  и оборудование</t>
  </si>
  <si>
    <t xml:space="preserve"> </t>
  </si>
  <si>
    <t xml:space="preserve">айыл окмоту Атай:                                                                           Т.Бактыбек уулу </t>
  </si>
  <si>
    <t xml:space="preserve">                                                       Атайайыл аймагынын айыл окмотунун 2026-жылга жергиликтуу  бюджети                           </t>
  </si>
  <si>
    <t xml:space="preserve">                                                       жана 2027-2028-жылдарга болжолу жөнүндө Жергиликтуу  Кенешинин                                                                                               </t>
  </si>
  <si>
    <t xml:space="preserve">                                                       (I-шайланышынын) кезектеги XVII-сессиясынын №1 - токтомунун</t>
  </si>
  <si>
    <t xml:space="preserve">                 №1-тиркемеси</t>
  </si>
  <si>
    <t xml:space="preserve">       Атай айыл окмотунун   2026-жылга жергиликтуу бюджетинин</t>
  </si>
  <si>
    <t>киреше чыгаша бөлүгү</t>
  </si>
  <si>
    <t>(мин. сом)</t>
  </si>
  <si>
    <t>Киреше</t>
  </si>
  <si>
    <t xml:space="preserve">Кирешелер </t>
  </si>
  <si>
    <r>
      <rPr>
        <sz val="14"/>
        <rFont val="Times New Roman"/>
        <charset val="204"/>
      </rPr>
      <t>Казакстан Республикасынан түшүүчү</t>
    </r>
    <r>
      <rPr>
        <b/>
        <sz val="14"/>
        <rFont val="Times New Roman"/>
        <charset val="204"/>
      </rPr>
      <t xml:space="preserve"> </t>
    </r>
    <r>
      <rPr>
        <sz val="14"/>
        <rFont val="Times New Roman"/>
        <charset val="204"/>
      </rPr>
      <t>ташып кирүүлөргө бажы алымдары</t>
    </r>
  </si>
  <si>
    <r>
      <rPr>
        <sz val="14"/>
        <rFont val="Times New Roman"/>
        <charset val="204"/>
      </rPr>
      <t>Беларусь Республикасынан түшүүчү</t>
    </r>
    <r>
      <rPr>
        <b/>
        <sz val="14"/>
        <rFont val="Times New Roman"/>
        <charset val="204"/>
      </rPr>
      <t xml:space="preserve"> </t>
    </r>
    <r>
      <rPr>
        <sz val="14"/>
        <rFont val="Times New Roman"/>
        <charset val="204"/>
      </rPr>
      <t>ташып кирүүлөргө бажы алымдары</t>
    </r>
  </si>
  <si>
    <r>
      <rPr>
        <sz val="14"/>
        <rFont val="Times New Roman"/>
        <charset val="204"/>
      </rPr>
      <t>Россия Федерациясынан түшүүчү</t>
    </r>
    <r>
      <rPr>
        <b/>
        <sz val="14"/>
        <rFont val="Times New Roman"/>
        <charset val="204"/>
      </rPr>
      <t xml:space="preserve"> </t>
    </r>
    <r>
      <rPr>
        <sz val="14"/>
        <rFont val="Times New Roman"/>
        <charset val="204"/>
      </rPr>
      <t>ташып кирүүлөргө бажы алымдары</t>
    </r>
  </si>
  <si>
    <r>
      <rPr>
        <sz val="14"/>
        <rFont val="Times New Roman"/>
        <charset val="204"/>
      </rPr>
      <t>Армения Республикасынан түшүүчү</t>
    </r>
    <r>
      <rPr>
        <b/>
        <sz val="14"/>
        <rFont val="Times New Roman"/>
        <charset val="204"/>
      </rPr>
      <t xml:space="preserve"> </t>
    </r>
    <r>
      <rPr>
        <sz val="14"/>
        <rFont val="Times New Roman"/>
        <charset val="204"/>
      </rPr>
      <t>ташып кирүүлөргө бажы алымдары</t>
    </r>
  </si>
  <si>
    <t>Жайыт ижарасы учун акы</t>
  </si>
  <si>
    <t>Жерди кайра болуштуруу фондунун жерлерин.</t>
  </si>
  <si>
    <t>Мамлекеттик жана муниципалдык кызмат</t>
  </si>
  <si>
    <t>2025-ж.</t>
  </si>
  <si>
    <t>Чыгашалар</t>
  </si>
  <si>
    <t>Айыл өкмөттүн аппараты</t>
  </si>
  <si>
    <t>бюджеттик каражат</t>
  </si>
  <si>
    <t>атайын каражат</t>
  </si>
  <si>
    <t>Экономикалык маселелер</t>
  </si>
  <si>
    <t xml:space="preserve">Эс алуу, маданият жана дин </t>
  </si>
  <si>
    <t xml:space="preserve">Билим берүү </t>
  </si>
  <si>
    <t>Айыл окмот башчысы</t>
  </si>
  <si>
    <t xml:space="preserve">Финансы Экономика болумунун башчысы </t>
  </si>
  <si>
    <t xml:space="preserve">                                                       Атайайыл аймагынын айыл окмотунун 2024-жылга жергиликтуу  бюджети                           </t>
  </si>
  <si>
    <t xml:space="preserve">                                                       жана 2025-2026-жылдарга болжолу жөнүндө Жергиликтуу  Кенешинин                                                                                               </t>
  </si>
  <si>
    <t xml:space="preserve">                                                       (V-шайланышынын) кезектеги XI-сессиясынын №1- токтомунун</t>
  </si>
  <si>
    <t xml:space="preserve">                                                       (I-шайланышынын) кезектеги  XVII-сессиясынын №1 - токтомунун</t>
  </si>
  <si>
    <t>№2-тиркемеси</t>
  </si>
  <si>
    <t xml:space="preserve">Атай айыл окмотунун 2026-жылга бюджети жана 2027-2028-жж консолидацияланган бюджетинин </t>
  </si>
  <si>
    <t>болжолу боюнча маалымат</t>
  </si>
  <si>
    <t>2026-ж.</t>
  </si>
  <si>
    <t>2027-ж.</t>
  </si>
  <si>
    <t>2028-ж.</t>
  </si>
  <si>
    <r>
      <rPr>
        <sz val="12"/>
        <rFont val="Times New Roman"/>
        <charset val="204"/>
      </rPr>
      <t>Казакстан Республикасынан түшүүчү</t>
    </r>
    <r>
      <rPr>
        <b/>
        <sz val="12"/>
        <rFont val="Times New Roman"/>
        <charset val="204"/>
      </rPr>
      <t xml:space="preserve"> </t>
    </r>
    <r>
      <rPr>
        <sz val="12"/>
        <rFont val="Times New Roman"/>
        <charset val="204"/>
      </rPr>
      <t>ташып кирүүлөргө бажы алымдары</t>
    </r>
  </si>
  <si>
    <r>
      <rPr>
        <sz val="12"/>
        <rFont val="Times New Roman"/>
        <charset val="204"/>
      </rPr>
      <t>Беларусь Республикасынан түшүүчү</t>
    </r>
    <r>
      <rPr>
        <b/>
        <sz val="12"/>
        <rFont val="Times New Roman"/>
        <charset val="204"/>
      </rPr>
      <t xml:space="preserve"> </t>
    </r>
    <r>
      <rPr>
        <sz val="12"/>
        <rFont val="Times New Roman"/>
        <charset val="204"/>
      </rPr>
      <t>ташып кирүүлөргө бажы алымдары</t>
    </r>
  </si>
  <si>
    <r>
      <rPr>
        <sz val="12"/>
        <rFont val="Times New Roman"/>
        <charset val="204"/>
      </rPr>
      <t>Россия Федерациясынан түшүүчү</t>
    </r>
    <r>
      <rPr>
        <b/>
        <sz val="12"/>
        <rFont val="Times New Roman"/>
        <charset val="204"/>
      </rPr>
      <t xml:space="preserve"> </t>
    </r>
    <r>
      <rPr>
        <sz val="12"/>
        <rFont val="Times New Roman"/>
        <charset val="204"/>
      </rPr>
      <t>ташып кирүүлөргө бажы алымдары</t>
    </r>
  </si>
  <si>
    <r>
      <rPr>
        <sz val="12"/>
        <rFont val="Times New Roman"/>
        <charset val="204"/>
      </rPr>
      <t>Армения Республикасынан түшүүчү</t>
    </r>
    <r>
      <rPr>
        <b/>
        <sz val="12"/>
        <rFont val="Times New Roman"/>
        <charset val="204"/>
      </rPr>
      <t xml:space="preserve"> </t>
    </r>
    <r>
      <rPr>
        <sz val="12"/>
        <rFont val="Times New Roman"/>
        <charset val="204"/>
      </rPr>
      <t>ташып кирүүлөргө бажы алымдары</t>
    </r>
  </si>
  <si>
    <t xml:space="preserve">Чыгашалар </t>
  </si>
  <si>
    <t>Бюджеттик каражаттар</t>
  </si>
  <si>
    <t>Атайын каражаттар</t>
  </si>
  <si>
    <t>Айыл өкмөт башчысы:</t>
  </si>
  <si>
    <t xml:space="preserve">Финансы-экономика бөлумунун башчысы: </t>
  </si>
  <si>
    <t>Т.Бактыбек уулу</t>
  </si>
  <si>
    <t xml:space="preserve">                Атай айыл өкмөтунун 2026-ЖЫЛГА ЖЕРГИЛИКТУУ БЮДЖЕТИ </t>
  </si>
  <si>
    <t xml:space="preserve">                                        (Экономикалык классификациялар боюнча чыгымдар)</t>
  </si>
  <si>
    <t>4-тиркеме</t>
  </si>
  <si>
    <t>(миң сом)</t>
  </si>
  <si>
    <t xml:space="preserve">Код </t>
  </si>
  <si>
    <t>Аталышы</t>
  </si>
  <si>
    <t>жалпы</t>
  </si>
  <si>
    <t>Айыл өкмөттүн аппараты 701</t>
  </si>
  <si>
    <t>Жайыт комитет</t>
  </si>
  <si>
    <t>Маданият тармагы 708</t>
  </si>
  <si>
    <t>Билим беруу тармагы 709</t>
  </si>
  <si>
    <t>айылдык китепкана</t>
  </si>
  <si>
    <t>айылдык клуб</t>
  </si>
  <si>
    <t xml:space="preserve">Мектепке чейинки билим берүү </t>
  </si>
  <si>
    <t xml:space="preserve">башталгыч билим берүү </t>
  </si>
  <si>
    <t xml:space="preserve">орто билим берүү </t>
  </si>
  <si>
    <t>Жергиликтуу бюджет</t>
  </si>
  <si>
    <t>Атайын каражат</t>
  </si>
  <si>
    <t xml:space="preserve">Эмгек акы </t>
  </si>
  <si>
    <t xml:space="preserve">Социалдык фондго төгүмдөр </t>
  </si>
  <si>
    <t xml:space="preserve">Кызматтык иш сапарларга чыгашалар </t>
  </si>
  <si>
    <t xml:space="preserve">Коммуналдык кызматтар жана байланыш кызматтары </t>
  </si>
  <si>
    <t xml:space="preserve">Ижара акысы </t>
  </si>
  <si>
    <t xml:space="preserve">Транспорттук кызматтар </t>
  </si>
  <si>
    <t>Башка товарларды жана кызмат көрсөтүүлөрдү сатып алуу</t>
  </si>
  <si>
    <t xml:space="preserve">Дары-дармектерди жана медициналык багыттагы буюмдарды сатып алуу </t>
  </si>
  <si>
    <t xml:space="preserve">Тамак-аш азыктарын сатып алуу </t>
  </si>
  <si>
    <t xml:space="preserve">Мүлктү учурдагы оңдоого чыгашалар </t>
  </si>
  <si>
    <t xml:space="preserve">Учурдагы чарбалык максаттарга предметтерди жана материалдарды сатып алуу </t>
  </si>
  <si>
    <t xml:space="preserve">Кийим мүлкүн жана башка формалык жана атайын формалык предметтерди сатып алуу, тигүү жана оңдоо </t>
  </si>
  <si>
    <t>Таш көмүрдү сатып алуу</t>
  </si>
  <si>
    <t>Таза сууга акы төлөө</t>
  </si>
  <si>
    <t>Калкка социалдык жардамдарды көрсөтүү боюнча жөлөкпул</t>
  </si>
  <si>
    <t xml:space="preserve">Соттун чечимдердин аткаруу </t>
  </si>
  <si>
    <t xml:space="preserve">Резервдик фонддор </t>
  </si>
  <si>
    <t>актив жалпы</t>
  </si>
  <si>
    <t>Имараттар жана курулмалар</t>
  </si>
  <si>
    <t>Машиналар жана жабдуулар</t>
  </si>
  <si>
    <t xml:space="preserve">Погошение кредит </t>
  </si>
  <si>
    <t xml:space="preserve">         </t>
  </si>
  <si>
    <t xml:space="preserve">А.К.Жаныбаев </t>
  </si>
  <si>
    <t xml:space="preserve">Финансы Экономика бөлүмүнүн башчысы:                                                                    </t>
  </si>
  <si>
    <t xml:space="preserve">                                                             </t>
  </si>
  <si>
    <t xml:space="preserve">            АТАЙ АЙЫЛ ӨКМӨТҮНҮН 1-ЯНВАРЬ 2026-ЖЫЛГА КАЛГАН КАЛДЫК БОЮНЧА</t>
  </si>
  <si>
    <t xml:space="preserve">                   ЖЕРГИЛИКТҮҮ  БЮДЖЕТИ ЖАНА АТАЙЫН КАРАЖАТЫНЫН БӨЛҮНҮШҮ</t>
  </si>
  <si>
    <t>№4-тиркемеси</t>
  </si>
  <si>
    <t xml:space="preserve">Турак-жай жана коммуналдык кызматтар </t>
  </si>
  <si>
    <t xml:space="preserve">Электр энергиясына акы </t>
  </si>
  <si>
    <t xml:space="preserve">Финансы Экономика болумунун башчысы:                                                                              Т.Бактыбек уулу </t>
  </si>
  <si>
    <t xml:space="preserve">                                                                                                           Атай айыл аймагынын айыл окмотунун 1-ячнварь 2026-жылга калган                         </t>
  </si>
  <si>
    <t xml:space="preserve">                                                                                                          калдык боюнча жергиликтуу  бюджеттен  жана атайын каражатынан болунгон                                                                                              </t>
  </si>
  <si>
    <t xml:space="preserve">                                                                                                          Жергиликтуу  Кенешинин  ( I-шайланышынын) кезектеги XVII- сессиясынын </t>
  </si>
  <si>
    <t xml:space="preserve">                                                                                                          №1 - токтомунун</t>
  </si>
  <si>
    <t xml:space="preserve">                                                               №5-тиркемеси</t>
  </si>
  <si>
    <t xml:space="preserve">          АТАЙ АЙЫЛ ОКМОТУНУН 1-ЯНВАРЬ 2026-ЖЫЛГА КАЛГАН КАЛДЫК БОЮНЧА</t>
  </si>
  <si>
    <t xml:space="preserve">                   ЖЕРГИЛИКТҮҮ  БЮДЖЕТИ ЖАНА АТАЙЫН КАРАЖАТЫНЫН БОЛУНУШУ</t>
  </si>
  <si>
    <t>Айыл окмоттун аппараты (Атайын каражат)     701</t>
  </si>
  <si>
    <t>Жалпы:</t>
  </si>
  <si>
    <t>Баары:</t>
  </si>
  <si>
    <t>Электр энергиясына акы</t>
  </si>
  <si>
    <t>Тамак-аш азыктарын сатып алуу</t>
  </si>
  <si>
    <t>Финансы-экономика болумунун башчысы:</t>
  </si>
  <si>
    <t>киреше бөлүгү</t>
  </si>
  <si>
    <t>З.К.Ташматов</t>
  </si>
  <si>
    <t xml:space="preserve">   Атай айыл окмотунун жергиликтуу  бюджетинин 2025-жылга киреше болугу</t>
  </si>
  <si>
    <t>2025-ж. жалпы</t>
  </si>
  <si>
    <t xml:space="preserve">    Атай айыл окмотунун жергиликтуу  бюджетинин 2025-жылга киреше болугу</t>
  </si>
  <si>
    <t>Мамлекеттик жана муниципалдык мекемелердин келишим негизинде көрсөтүлгөн ведомство аралык кызматтарды көрсөткөндүк үчүн төлөм</t>
  </si>
  <si>
    <t>Жогору жана төмөн турган мекемелерден чегерүүлөр</t>
  </si>
  <si>
    <t xml:space="preserve">Финансы Экономика болумунун башчысы: </t>
  </si>
  <si>
    <t xml:space="preserve">                                                                                                           Атай айыл аймагынын айыл окмотунун 1-ячнварь 2025-жылга калган                         </t>
  </si>
  <si>
    <t xml:space="preserve">                                                                                                          Жергиликтуу  Кенешинин  ( I-шайланышынын) кезектеги VI- сессиясынын </t>
  </si>
  <si>
    <t xml:space="preserve">                                                                                                          №2- токтомунун</t>
  </si>
  <si>
    <t xml:space="preserve">            АТАЙ АЙЫЛ ӨКМӨТҮНҮН 1-ЯНВАРЬ 2025-ЖЫЛГА КАЛГАН КАЛДЫК БОЮНЧА</t>
  </si>
  <si>
    <t>сумма</t>
  </si>
  <si>
    <t>беренелер</t>
  </si>
  <si>
    <t>Аппарат: жалпы</t>
  </si>
  <si>
    <t>Аппарат:  жергиликтүү бюджет</t>
  </si>
  <si>
    <t>Аппарат:  атайын каражат</t>
  </si>
  <si>
    <t>Тегерек талаа канал</t>
  </si>
  <si>
    <t>курулуш</t>
  </si>
  <si>
    <t>уведомл</t>
  </si>
  <si>
    <t>Бирдик мүрзө</t>
  </si>
  <si>
    <t>Арал мүрзө (калитка)</t>
  </si>
  <si>
    <t>Алиева көчөсүнө көпүрө</t>
  </si>
  <si>
    <t>Акылдуу счетчиктерди алууга</t>
  </si>
  <si>
    <t>сатып алуу</t>
  </si>
  <si>
    <t>Балдар ойноочу аянт</t>
  </si>
  <si>
    <t>Ар кандай чыгымдарга  ж.б.</t>
  </si>
  <si>
    <t>Аппарат: өзгөчө кырдаалдарга</t>
  </si>
  <si>
    <t>Озгөчө кырдаалга</t>
  </si>
  <si>
    <t>Аппарат: айып пул</t>
  </si>
  <si>
    <t>айып пул</t>
  </si>
  <si>
    <t>Ар канда чыгымдарга  ж.б.</t>
  </si>
  <si>
    <t>Мектеп :</t>
  </si>
  <si>
    <t xml:space="preserve">                    айып пул (Барктабас,Саймалуу-Таш)</t>
  </si>
  <si>
    <t xml:space="preserve">                    Саймалуу-Таш мектебине</t>
  </si>
  <si>
    <t>ремонт</t>
  </si>
  <si>
    <t xml:space="preserve">    Бирдик насос</t>
  </si>
  <si>
    <t xml:space="preserve">                    микротин</t>
  </si>
  <si>
    <t>Балдар бакчасы :</t>
  </si>
  <si>
    <t>Бала бакча : микротин</t>
  </si>
  <si>
    <t>берене</t>
  </si>
  <si>
    <t>Бала бакчаларга тамак-аш азыктарын сатып алууга</t>
  </si>
  <si>
    <t>Финансы Экономика болумунун башчысы:                                                                                                             З.К.Ташматов</t>
  </si>
  <si>
    <t>Финансы Экономика болумунун башчысы:                                                                                       З.К.Ташматов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</si>
</sst>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#,##0.0"/>
    <numFmt numFmtId="179" formatCode="0.0"/>
    <numFmt numFmtId="180" formatCode="#,##0.000"/>
  </numFmts>
  <fonts count="74">
    <font>
      <sz val="11"/>
      <color theme="1"/>
      <name val="Calibri"/>
      <charset val="204"/>
      <scheme val="minor"/>
    </font>
    <font>
      <sz val="11"/>
      <color theme="1"/>
      <name val="Times New Roman"/>
      <charset val="204"/>
    </font>
    <font>
      <sz val="8"/>
      <color theme="1"/>
      <name val="Calibri"/>
      <charset val="134"/>
      <scheme val="minor"/>
    </font>
    <font>
      <sz val="9"/>
      <color theme="1"/>
      <name val="Times New Roman"/>
      <charset val="204"/>
    </font>
    <font>
      <sz val="9"/>
      <color theme="1"/>
      <name val="Calibri"/>
      <charset val="134"/>
      <scheme val="minor"/>
    </font>
    <font>
      <b/>
      <sz val="11"/>
      <color theme="1"/>
      <name val="Calibri"/>
      <charset val="204"/>
      <scheme val="minor"/>
    </font>
    <font>
      <b/>
      <sz val="9"/>
      <color theme="1"/>
      <name val="Calibri"/>
      <charset val="204"/>
      <scheme val="minor"/>
    </font>
    <font>
      <b/>
      <sz val="8"/>
      <color theme="1"/>
      <name val="Calibri"/>
      <charset val="204"/>
      <scheme val="minor"/>
    </font>
    <font>
      <sz val="8"/>
      <color theme="1"/>
      <name val="Times New Roman"/>
      <charset val="204"/>
    </font>
    <font>
      <b/>
      <sz val="11"/>
      <color theme="1"/>
      <name val="Times New Roman"/>
      <charset val="204"/>
    </font>
    <font>
      <b/>
      <sz val="10"/>
      <color theme="1"/>
      <name val="Times New Roman"/>
      <charset val="204"/>
    </font>
    <font>
      <sz val="10"/>
      <color theme="1"/>
      <name val="Times New Roman"/>
      <charset val="204"/>
    </font>
    <font>
      <sz val="10"/>
      <name val="Times New Roman"/>
      <charset val="204"/>
    </font>
    <font>
      <b/>
      <sz val="12"/>
      <color theme="1"/>
      <name val="Calibri"/>
      <charset val="204"/>
      <scheme val="minor"/>
    </font>
    <font>
      <sz val="12"/>
      <color theme="1"/>
      <name val="Calibri"/>
      <charset val="204"/>
      <scheme val="minor"/>
    </font>
    <font>
      <sz val="12"/>
      <color indexed="8"/>
      <name val="Times New Roman"/>
      <charset val="204"/>
    </font>
    <font>
      <b/>
      <sz val="12"/>
      <name val="Times New Roman"/>
      <charset val="204"/>
    </font>
    <font>
      <b/>
      <sz val="9"/>
      <name val="Times New Roman"/>
      <charset val="204"/>
    </font>
    <font>
      <sz val="10"/>
      <color theme="1"/>
      <name val="Calibri"/>
      <charset val="134"/>
      <scheme val="minor"/>
    </font>
    <font>
      <b/>
      <sz val="10"/>
      <color theme="1"/>
      <name val="Calibri"/>
      <charset val="204"/>
      <scheme val="minor"/>
    </font>
    <font>
      <b/>
      <sz val="12"/>
      <color indexed="8"/>
      <name val="Times New Roman"/>
      <charset val="204"/>
    </font>
    <font>
      <sz val="12"/>
      <name val="Times New Roman"/>
      <charset val="204"/>
    </font>
    <font>
      <sz val="12"/>
      <color theme="1"/>
      <name val="Calibri"/>
      <charset val="134"/>
      <scheme val="minor"/>
    </font>
    <font>
      <b/>
      <sz val="14"/>
      <color theme="1"/>
      <name val="Times New Roman"/>
      <charset val="204"/>
    </font>
    <font>
      <sz val="14"/>
      <color theme="1"/>
      <name val="Times New Roman"/>
      <charset val="204"/>
    </font>
    <font>
      <b/>
      <sz val="14"/>
      <color indexed="8"/>
      <name val="Times New Roman"/>
      <charset val="204"/>
    </font>
    <font>
      <sz val="14"/>
      <color indexed="8"/>
      <name val="Times New Roman"/>
      <charset val="204"/>
    </font>
    <font>
      <b/>
      <sz val="14"/>
      <color theme="1"/>
      <name val="Calibri"/>
      <charset val="204"/>
      <scheme val="minor"/>
    </font>
    <font>
      <sz val="14"/>
      <color theme="1"/>
      <name val="Calibri"/>
      <charset val="204"/>
      <scheme val="minor"/>
    </font>
    <font>
      <sz val="14"/>
      <name val="Times New Roman"/>
      <charset val="204"/>
    </font>
    <font>
      <b/>
      <sz val="9"/>
      <color theme="1"/>
      <name val="Times New Roman"/>
      <charset val="204"/>
    </font>
    <font>
      <b/>
      <sz val="8"/>
      <color theme="1"/>
      <name val="Times New Roman"/>
      <charset val="204"/>
    </font>
    <font>
      <sz val="12"/>
      <color theme="1"/>
      <name val="Times New Roman"/>
      <charset val="204"/>
    </font>
    <font>
      <b/>
      <sz val="12"/>
      <color theme="1"/>
      <name val="Times New Roman"/>
      <charset val="204"/>
    </font>
    <font>
      <i/>
      <sz val="9"/>
      <color theme="1"/>
      <name val="Calibri"/>
      <charset val="204"/>
      <scheme val="minor"/>
    </font>
    <font>
      <sz val="11"/>
      <color indexed="8"/>
      <name val="Times New Roman"/>
      <charset val="204"/>
    </font>
    <font>
      <b/>
      <sz val="14"/>
      <name val="Times New Roman"/>
      <charset val="204"/>
    </font>
    <font>
      <sz val="11"/>
      <color theme="1"/>
      <name val="Calibri"/>
      <charset val="134"/>
    </font>
    <font>
      <b/>
      <u/>
      <sz val="11"/>
      <color theme="1"/>
      <name val="Times New Roman"/>
      <charset val="204"/>
    </font>
    <font>
      <sz val="9"/>
      <name val="Times New Roman"/>
      <charset val="204"/>
    </font>
    <font>
      <sz val="9"/>
      <color indexed="8"/>
      <name val="Times New Roman"/>
      <charset val="204"/>
    </font>
    <font>
      <sz val="11"/>
      <color theme="0"/>
      <name val="Times New Roman"/>
      <charset val="204"/>
    </font>
    <font>
      <b/>
      <sz val="11"/>
      <color theme="1"/>
      <name val="Calibri"/>
      <charset val="204"/>
    </font>
    <font>
      <b/>
      <sz val="12"/>
      <color indexed="8"/>
      <name val="Calibri"/>
      <charset val="204"/>
    </font>
    <font>
      <sz val="11"/>
      <color indexed="8"/>
      <name val="Calibri"/>
      <charset val="204"/>
    </font>
    <font>
      <b/>
      <sz val="11"/>
      <color indexed="8"/>
      <name val="Times New Roman"/>
      <charset val="204"/>
    </font>
    <font>
      <sz val="11"/>
      <color theme="0"/>
      <name val="Calibri"/>
      <charset val="134"/>
    </font>
    <font>
      <b/>
      <sz val="11"/>
      <color theme="1"/>
      <name val="Calibri"/>
      <charset val="134"/>
      <scheme val="minor"/>
    </font>
    <font>
      <sz val="12"/>
      <color indexed="8"/>
      <name val="Calibri"/>
      <charset val="204"/>
    </font>
    <font>
      <sz val="11"/>
      <color rgb="FF9C6500"/>
      <name val="Times New Roman"/>
      <charset val="204"/>
    </font>
    <font>
      <sz val="11"/>
      <name val="Times New Roman"/>
      <charset val="204"/>
    </font>
    <font>
      <b/>
      <sz val="11"/>
      <name val="Times New Roman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204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0"/>
      <name val="Arial Cyr"/>
      <charset val="204"/>
    </font>
    <font>
      <sz val="10"/>
      <name val="Arial"/>
      <charset val="204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auto="1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auto="1"/>
      </top>
      <bottom/>
      <diagonal/>
    </border>
    <border>
      <left style="thin">
        <color rgb="FF00B050"/>
      </left>
      <right style="thin">
        <color rgb="FF00B050"/>
      </right>
      <top style="thin">
        <color rgb="FF00B050"/>
      </top>
      <bottom style="thin">
        <color rgb="FF00B050"/>
      </bottom>
      <diagonal/>
    </border>
    <border>
      <left/>
      <right style="thin">
        <color rgb="FF00B050"/>
      </right>
      <top style="thin">
        <color rgb="FF00B050"/>
      </top>
      <bottom style="thin">
        <color rgb="FF00B050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176" fontId="52" fillId="0" borderId="0" applyFont="0" applyFill="0" applyBorder="0" applyAlignment="0" applyProtection="0">
      <alignment vertical="center"/>
    </xf>
    <xf numFmtId="44" fontId="52" fillId="0" borderId="0" applyFont="0" applyFill="0" applyBorder="0" applyAlignment="0" applyProtection="0">
      <alignment vertical="center"/>
    </xf>
    <xf numFmtId="9" fontId="52" fillId="0" borderId="0" applyFont="0" applyFill="0" applyBorder="0" applyAlignment="0" applyProtection="0">
      <alignment vertical="center"/>
    </xf>
    <xf numFmtId="177" fontId="52" fillId="0" borderId="0" applyFont="0" applyFill="0" applyBorder="0" applyAlignment="0" applyProtection="0">
      <alignment vertical="center"/>
    </xf>
    <xf numFmtId="42" fontId="52" fillId="0" borderId="0" applyFon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2" fillId="8" borderId="20" applyNumberFormat="0" applyFont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8" fillId="0" borderId="21" applyNumberFormat="0" applyFill="0" applyAlignment="0" applyProtection="0">
      <alignment vertical="center"/>
    </xf>
    <xf numFmtId="0" fontId="59" fillId="0" borderId="21" applyNumberFormat="0" applyFill="0" applyAlignment="0" applyProtection="0">
      <alignment vertical="center"/>
    </xf>
    <xf numFmtId="0" fontId="60" fillId="0" borderId="22" applyNumberFormat="0" applyFill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1" fillId="9" borderId="23" applyNumberFormat="0" applyAlignment="0" applyProtection="0">
      <alignment vertical="center"/>
    </xf>
    <xf numFmtId="0" fontId="62" fillId="10" borderId="24" applyNumberFormat="0" applyAlignment="0" applyProtection="0">
      <alignment vertical="center"/>
    </xf>
    <xf numFmtId="0" fontId="63" fillId="10" borderId="23" applyNumberFormat="0" applyAlignment="0" applyProtection="0">
      <alignment vertical="center"/>
    </xf>
    <xf numFmtId="0" fontId="64" fillId="11" borderId="25" applyNumberFormat="0" applyAlignment="0" applyProtection="0">
      <alignment vertical="center"/>
    </xf>
    <xf numFmtId="0" fontId="65" fillId="0" borderId="26" applyNumberFormat="0" applyFill="0" applyAlignment="0" applyProtection="0">
      <alignment vertical="center"/>
    </xf>
    <xf numFmtId="0" fontId="66" fillId="0" borderId="27" applyNumberFormat="0" applyFill="0" applyAlignment="0" applyProtection="0">
      <alignment vertical="center"/>
    </xf>
    <xf numFmtId="0" fontId="67" fillId="12" borderId="0" applyNumberFormat="0" applyBorder="0" applyAlignment="0" applyProtection="0">
      <alignment vertical="center"/>
    </xf>
    <xf numFmtId="0" fontId="68" fillId="13" borderId="0" applyNumberFormat="0" applyBorder="0" applyAlignment="0" applyProtection="0">
      <alignment vertical="center"/>
    </xf>
    <xf numFmtId="0" fontId="69" fillId="7" borderId="0" applyNumberFormat="0" applyBorder="0" applyAlignment="0" applyProtection="0"/>
    <xf numFmtId="0" fontId="70" fillId="14" borderId="0" applyNumberFormat="0" applyBorder="0" applyAlignment="0" applyProtection="0">
      <alignment vertical="center"/>
    </xf>
    <xf numFmtId="0" fontId="71" fillId="15" borderId="0" applyNumberFormat="0" applyBorder="0" applyAlignment="0" applyProtection="0">
      <alignment vertical="center"/>
    </xf>
    <xf numFmtId="0" fontId="71" fillId="16" borderId="0" applyNumberFormat="0" applyBorder="0" applyAlignment="0" applyProtection="0">
      <alignment vertical="center"/>
    </xf>
    <xf numFmtId="0" fontId="70" fillId="17" borderId="0" applyNumberFormat="0" applyBorder="0" applyAlignment="0" applyProtection="0">
      <alignment vertical="center"/>
    </xf>
    <xf numFmtId="0" fontId="70" fillId="18" borderId="0" applyNumberFormat="0" applyBorder="0" applyAlignment="0" applyProtection="0">
      <alignment vertical="center"/>
    </xf>
    <xf numFmtId="0" fontId="71" fillId="19" borderId="0" applyNumberFormat="0" applyBorder="0" applyAlignment="0" applyProtection="0">
      <alignment vertical="center"/>
    </xf>
    <xf numFmtId="0" fontId="71" fillId="20" borderId="0" applyNumberFormat="0" applyBorder="0" applyAlignment="0" applyProtection="0">
      <alignment vertical="center"/>
    </xf>
    <xf numFmtId="0" fontId="70" fillId="21" borderId="0" applyNumberFormat="0" applyBorder="0" applyAlignment="0" applyProtection="0">
      <alignment vertical="center"/>
    </xf>
    <xf numFmtId="0" fontId="70" fillId="22" borderId="0" applyNumberFormat="0" applyBorder="0" applyAlignment="0" applyProtection="0">
      <alignment vertical="center"/>
    </xf>
    <xf numFmtId="0" fontId="71" fillId="23" borderId="0" applyNumberFormat="0" applyBorder="0" applyAlignment="0" applyProtection="0">
      <alignment vertical="center"/>
    </xf>
    <xf numFmtId="0" fontId="71" fillId="24" borderId="0" applyNumberFormat="0" applyBorder="0" applyAlignment="0" applyProtection="0">
      <alignment vertical="center"/>
    </xf>
    <xf numFmtId="0" fontId="70" fillId="25" borderId="0" applyNumberFormat="0" applyBorder="0" applyAlignment="0" applyProtection="0">
      <alignment vertical="center"/>
    </xf>
    <xf numFmtId="0" fontId="70" fillId="26" borderId="0" applyNumberFormat="0" applyBorder="0" applyAlignment="0" applyProtection="0">
      <alignment vertical="center"/>
    </xf>
    <xf numFmtId="0" fontId="71" fillId="27" borderId="0" applyNumberFormat="0" applyBorder="0" applyAlignment="0" applyProtection="0">
      <alignment vertical="center"/>
    </xf>
    <xf numFmtId="0" fontId="71" fillId="28" borderId="0" applyNumberFormat="0" applyBorder="0" applyAlignment="0" applyProtection="0">
      <alignment vertical="center"/>
    </xf>
    <xf numFmtId="0" fontId="70" fillId="29" borderId="0" applyNumberFormat="0" applyBorder="0" applyAlignment="0" applyProtection="0">
      <alignment vertical="center"/>
    </xf>
    <xf numFmtId="0" fontId="70" fillId="30" borderId="0" applyNumberFormat="0" applyBorder="0" applyAlignment="0" applyProtection="0">
      <alignment vertical="center"/>
    </xf>
    <xf numFmtId="0" fontId="71" fillId="31" borderId="0" applyNumberFormat="0" applyBorder="0" applyAlignment="0" applyProtection="0">
      <alignment vertical="center"/>
    </xf>
    <xf numFmtId="0" fontId="71" fillId="32" borderId="0" applyNumberFormat="0" applyBorder="0" applyAlignment="0" applyProtection="0">
      <alignment vertical="center"/>
    </xf>
    <xf numFmtId="0" fontId="70" fillId="33" borderId="0" applyNumberFormat="0" applyBorder="0" applyAlignment="0" applyProtection="0">
      <alignment vertical="center"/>
    </xf>
    <xf numFmtId="0" fontId="70" fillId="34" borderId="0" applyNumberFormat="0" applyBorder="0" applyAlignment="0" applyProtection="0">
      <alignment vertical="center"/>
    </xf>
    <xf numFmtId="0" fontId="71" fillId="35" borderId="0" applyNumberFormat="0" applyBorder="0" applyAlignment="0" applyProtection="0">
      <alignment vertical="center"/>
    </xf>
    <xf numFmtId="0" fontId="71" fillId="36" borderId="0" applyNumberFormat="0" applyBorder="0" applyAlignment="0" applyProtection="0">
      <alignment vertical="center"/>
    </xf>
    <xf numFmtId="0" fontId="70" fillId="37" borderId="0" applyNumberFormat="0" applyBorder="0" applyAlignment="0" applyProtection="0">
      <alignment vertical="center"/>
    </xf>
    <xf numFmtId="0" fontId="72" fillId="0" borderId="0"/>
    <xf numFmtId="0" fontId="72" fillId="0" borderId="0"/>
    <xf numFmtId="0" fontId="73" fillId="0" borderId="0"/>
  </cellStyleXfs>
  <cellXfs count="47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178" fontId="1" fillId="0" borderId="0" xfId="0" applyNumberFormat="1" applyFont="1"/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9" fillId="0" borderId="6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wrapText="1"/>
    </xf>
    <xf numFmtId="0" fontId="10" fillId="0" borderId="6" xfId="0" applyFont="1" applyBorder="1" applyAlignment="1">
      <alignment horizontal="center" vertical="center" wrapText="1"/>
    </xf>
    <xf numFmtId="4" fontId="9" fillId="0" borderId="5" xfId="0" applyNumberFormat="1" applyFont="1" applyBorder="1" applyAlignment="1">
      <alignment vertical="center"/>
    </xf>
    <xf numFmtId="4" fontId="10" fillId="0" borderId="5" xfId="0" applyNumberFormat="1" applyFont="1" applyBorder="1" applyAlignment="1">
      <alignment wrapText="1"/>
    </xf>
    <xf numFmtId="0" fontId="10" fillId="0" borderId="5" xfId="0" applyFont="1" applyBorder="1" applyAlignment="1">
      <alignment wrapText="1"/>
    </xf>
    <xf numFmtId="0" fontId="10" fillId="0" borderId="5" xfId="0" applyFont="1" applyBorder="1" applyAlignment="1">
      <alignment vertical="center"/>
    </xf>
    <xf numFmtId="0" fontId="10" fillId="0" borderId="5" xfId="0" applyFont="1" applyBorder="1" applyAlignment="1">
      <alignment horizontal="center" wrapText="1"/>
    </xf>
    <xf numFmtId="0" fontId="9" fillId="0" borderId="5" xfId="0" applyFont="1" applyBorder="1"/>
    <xf numFmtId="178" fontId="10" fillId="0" borderId="6" xfId="0" applyNumberFormat="1" applyFont="1" applyBorder="1" applyAlignment="1">
      <alignment horizontal="center"/>
    </xf>
    <xf numFmtId="0" fontId="9" fillId="0" borderId="5" xfId="0" applyFont="1" applyBorder="1" applyAlignment="1">
      <alignment horizontal="left" wrapText="1"/>
    </xf>
    <xf numFmtId="0" fontId="9" fillId="0" borderId="5" xfId="0" applyFont="1" applyBorder="1" applyAlignment="1">
      <alignment horizontal="center"/>
    </xf>
    <xf numFmtId="178" fontId="10" fillId="0" borderId="5" xfId="0" applyNumberFormat="1" applyFont="1" applyBorder="1" applyAlignment="1">
      <alignment wrapText="1"/>
    </xf>
    <xf numFmtId="0" fontId="11" fillId="0" borderId="5" xfId="0" applyFont="1" applyBorder="1"/>
    <xf numFmtId="0" fontId="11" fillId="0" borderId="5" xfId="0" applyFont="1" applyBorder="1" applyAlignment="1">
      <alignment horizontal="left" wrapText="1"/>
    </xf>
    <xf numFmtId="178" fontId="11" fillId="0" borderId="6" xfId="0" applyNumberFormat="1" applyFont="1" applyBorder="1" applyAlignment="1">
      <alignment horizontal="center"/>
    </xf>
    <xf numFmtId="178" fontId="1" fillId="0" borderId="5" xfId="0" applyNumberFormat="1" applyFont="1" applyBorder="1"/>
    <xf numFmtId="4" fontId="1" fillId="0" borderId="5" xfId="0" applyNumberFormat="1" applyFont="1" applyBorder="1"/>
    <xf numFmtId="178" fontId="11" fillId="0" borderId="5" xfId="0" applyNumberFormat="1" applyFont="1" applyBorder="1"/>
    <xf numFmtId="178" fontId="11" fillId="0" borderId="6" xfId="0" applyNumberFormat="1" applyFont="1" applyBorder="1"/>
    <xf numFmtId="0" fontId="1" fillId="0" borderId="6" xfId="0" applyFont="1" applyBorder="1"/>
    <xf numFmtId="0" fontId="1" fillId="0" borderId="5" xfId="0" applyFont="1" applyBorder="1"/>
    <xf numFmtId="0" fontId="10" fillId="0" borderId="5" xfId="0" applyFont="1" applyBorder="1"/>
    <xf numFmtId="179" fontId="1" fillId="0" borderId="5" xfId="0" applyNumberFormat="1" applyFont="1" applyBorder="1"/>
    <xf numFmtId="0" fontId="11" fillId="0" borderId="5" xfId="0" applyFont="1" applyBorder="1" applyAlignment="1">
      <alignment horizontal="left" vertical="center" wrapText="1"/>
    </xf>
    <xf numFmtId="179" fontId="1" fillId="0" borderId="5" xfId="0" applyNumberFormat="1" applyFont="1" applyBorder="1" applyAlignment="1">
      <alignment horizontal="center"/>
    </xf>
    <xf numFmtId="0" fontId="0" fillId="0" borderId="5" xfId="0" applyBorder="1"/>
    <xf numFmtId="0" fontId="5" fillId="0" borderId="5" xfId="0" applyFont="1" applyBorder="1"/>
    <xf numFmtId="179" fontId="5" fillId="0" borderId="5" xfId="0" applyNumberFormat="1" applyFont="1" applyBorder="1"/>
    <xf numFmtId="0" fontId="12" fillId="0" borderId="5" xfId="49" applyFont="1" applyBorder="1" applyAlignment="1">
      <alignment horizontal="right" vertical="top"/>
    </xf>
    <xf numFmtId="49" fontId="11" fillId="0" borderId="5" xfId="0" applyNumberFormat="1" applyFont="1" applyBorder="1" applyAlignment="1">
      <alignment vertical="top" wrapText="1"/>
    </xf>
    <xf numFmtId="49" fontId="12" fillId="0" borderId="5" xfId="0" applyNumberFormat="1" applyFont="1" applyBorder="1" applyAlignment="1">
      <alignment vertical="top" wrapText="1"/>
    </xf>
    <xf numFmtId="179" fontId="0" fillId="0" borderId="5" xfId="0" applyNumberFormat="1" applyBorder="1"/>
    <xf numFmtId="0" fontId="11" fillId="0" borderId="5" xfId="0" applyFont="1" applyBorder="1" applyAlignment="1">
      <alignment vertical="top"/>
    </xf>
    <xf numFmtId="0" fontId="1" fillId="0" borderId="5" xfId="0" applyFont="1" applyBorder="1" applyAlignment="1">
      <alignment horizontal="left" indent="1"/>
    </xf>
    <xf numFmtId="0" fontId="10" fillId="0" borderId="5" xfId="0" applyFont="1" applyBorder="1" applyAlignment="1">
      <alignment horizontal="center" vertical="top"/>
    </xf>
    <xf numFmtId="179" fontId="9" fillId="0" borderId="6" xfId="0" applyNumberFormat="1" applyFont="1" applyBorder="1"/>
    <xf numFmtId="179" fontId="1" fillId="0" borderId="6" xfId="0" applyNumberFormat="1" applyFont="1" applyBorder="1"/>
    <xf numFmtId="179" fontId="0" fillId="0" borderId="0" xfId="0" applyNumberFormat="1"/>
    <xf numFmtId="0" fontId="0" fillId="0" borderId="5" xfId="0" applyBorder="1" applyAlignment="1">
      <alignment wrapText="1"/>
    </xf>
    <xf numFmtId="0" fontId="0" fillId="0" borderId="5" xfId="0" applyFont="1" applyBorder="1"/>
    <xf numFmtId="179" fontId="0" fillId="0" borderId="5" xfId="0" applyNumberFormat="1" applyFont="1" applyBorder="1"/>
    <xf numFmtId="178" fontId="10" fillId="0" borderId="5" xfId="0" applyNumberFormat="1" applyFont="1" applyBorder="1"/>
    <xf numFmtId="178" fontId="10" fillId="0" borderId="6" xfId="0" applyNumberFormat="1" applyFont="1" applyBorder="1"/>
    <xf numFmtId="0" fontId="10" fillId="0" borderId="5" xfId="0" applyFont="1" applyBorder="1" applyAlignment="1">
      <alignment horizontal="left" wrapText="1"/>
    </xf>
    <xf numFmtId="0" fontId="0" fillId="0" borderId="5" xfId="0" applyBorder="1" applyAlignment="1"/>
    <xf numFmtId="178" fontId="1" fillId="0" borderId="5" xfId="0" applyNumberFormat="1" applyFont="1" applyBorder="1" applyAlignment="1">
      <alignment horizontal="center"/>
    </xf>
    <xf numFmtId="0" fontId="0" fillId="0" borderId="5" xfId="0" applyBorder="1" applyAlignment="1">
      <alignment horizontal="left"/>
    </xf>
    <xf numFmtId="178" fontId="9" fillId="0" borderId="5" xfId="0" applyNumberFormat="1" applyFont="1" applyBorder="1"/>
    <xf numFmtId="0" fontId="11" fillId="0" borderId="5" xfId="0" applyFont="1" applyBorder="1" applyAlignment="1">
      <alignment horizontal="left"/>
    </xf>
    <xf numFmtId="0" fontId="5" fillId="0" borderId="5" xfId="0" applyFont="1" applyFill="1" applyBorder="1"/>
    <xf numFmtId="178" fontId="10" fillId="0" borderId="6" xfId="0" applyNumberFormat="1" applyFont="1" applyBorder="1" applyAlignment="1">
      <alignment horizontal="right"/>
    </xf>
    <xf numFmtId="179" fontId="1" fillId="0" borderId="5" xfId="0" applyNumberFormat="1" applyFont="1" applyBorder="1" applyAlignment="1">
      <alignment horizontal="right"/>
    </xf>
    <xf numFmtId="0" fontId="11" fillId="0" borderId="0" xfId="0" applyFont="1"/>
    <xf numFmtId="0" fontId="11" fillId="0" borderId="0" xfId="0" applyFont="1" applyAlignment="1">
      <alignment horizontal="left" wrapText="1"/>
    </xf>
    <xf numFmtId="178" fontId="11" fillId="0" borderId="0" xfId="0" applyNumberFormat="1" applyFont="1" applyAlignment="1">
      <alignment horizontal="center"/>
    </xf>
    <xf numFmtId="178" fontId="11" fillId="0" borderId="0" xfId="0" applyNumberFormat="1" applyFont="1"/>
    <xf numFmtId="179" fontId="1" fillId="0" borderId="0" xfId="0" applyNumberFormat="1" applyFont="1"/>
    <xf numFmtId="0" fontId="0" fillId="0" borderId="0" xfId="0" applyAlignment="1"/>
    <xf numFmtId="0" fontId="9" fillId="0" borderId="0" xfId="0" applyFont="1"/>
    <xf numFmtId="0" fontId="1" fillId="0" borderId="0" xfId="0" applyFont="1" applyAlignment="1">
      <alignment vertical="center"/>
    </xf>
    <xf numFmtId="0" fontId="13" fillId="0" borderId="0" xfId="0" applyFont="1"/>
    <xf numFmtId="0" fontId="14" fillId="0" borderId="0" xfId="0" applyFont="1"/>
    <xf numFmtId="0" fontId="0" fillId="0" borderId="1" xfId="0" applyFont="1" applyBorder="1" applyAlignment="1">
      <alignment horizontal="center" textRotation="42"/>
    </xf>
    <xf numFmtId="0" fontId="15" fillId="0" borderId="7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8" xfId="0" applyFont="1" applyBorder="1" applyAlignment="1">
      <alignment horizontal="center" textRotation="42"/>
    </xf>
    <xf numFmtId="0" fontId="15" fillId="0" borderId="9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textRotation="42"/>
    </xf>
    <xf numFmtId="0" fontId="15" fillId="0" borderId="10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1" xfId="0" applyFont="1" applyBorder="1"/>
    <xf numFmtId="1" fontId="16" fillId="2" borderId="5" xfId="50" applyNumberFormat="1" applyFont="1" applyFill="1" applyBorder="1" applyAlignment="1">
      <alignment vertical="top" wrapText="1"/>
    </xf>
    <xf numFmtId="49" fontId="16" fillId="2" borderId="5" xfId="50" applyNumberFormat="1" applyFont="1" applyFill="1" applyBorder="1" applyAlignment="1">
      <alignment vertical="top" wrapText="1"/>
    </xf>
    <xf numFmtId="179" fontId="5" fillId="0" borderId="6" xfId="0" applyNumberFormat="1" applyFont="1" applyBorder="1" applyAlignment="1">
      <alignment horizontal="center" vertical="center" wrapText="1"/>
    </xf>
    <xf numFmtId="179" fontId="0" fillId="0" borderId="6" xfId="0" applyNumberFormat="1" applyFont="1" applyBorder="1" applyAlignment="1">
      <alignment horizontal="center" vertical="center" wrapText="1"/>
    </xf>
    <xf numFmtId="1" fontId="17" fillId="2" borderId="5" xfId="50" applyNumberFormat="1" applyFont="1" applyFill="1" applyBorder="1" applyAlignment="1">
      <alignment vertical="top" wrapText="1"/>
    </xf>
    <xf numFmtId="49" fontId="17" fillId="2" borderId="5" xfId="50" applyNumberFormat="1" applyFont="1" applyFill="1" applyBorder="1" applyAlignment="1">
      <alignment wrapText="1"/>
    </xf>
    <xf numFmtId="1" fontId="12" fillId="2" borderId="11" xfId="51" applyNumberFormat="1" applyFont="1" applyFill="1" applyBorder="1" applyAlignment="1">
      <alignment vertical="top" wrapText="1"/>
    </xf>
    <xf numFmtId="0" fontId="12" fillId="2" borderId="12" xfId="51" applyFont="1" applyFill="1" applyBorder="1" applyAlignment="1">
      <alignment vertical="top" wrapText="1"/>
    </xf>
    <xf numFmtId="0" fontId="18" fillId="0" borderId="5" xfId="0" applyFont="1" applyBorder="1"/>
    <xf numFmtId="1" fontId="12" fillId="2" borderId="5" xfId="50" applyNumberFormat="1" applyFont="1" applyFill="1" applyBorder="1" applyAlignment="1">
      <alignment vertical="top" wrapText="1"/>
    </xf>
    <xf numFmtId="0" fontId="12" fillId="2" borderId="5" xfId="50" applyFont="1" applyFill="1" applyBorder="1" applyAlignment="1">
      <alignment wrapText="1"/>
    </xf>
    <xf numFmtId="179" fontId="19" fillId="0" borderId="5" xfId="0" applyNumberFormat="1" applyFont="1" applyBorder="1" applyAlignment="1">
      <alignment horizontal="center"/>
    </xf>
    <xf numFmtId="179" fontId="18" fillId="0" borderId="5" xfId="0" applyNumberFormat="1" applyFont="1" applyBorder="1"/>
    <xf numFmtId="0" fontId="0" fillId="0" borderId="0" xfId="0" applyAlignment="1">
      <alignment horizontal="center"/>
    </xf>
    <xf numFmtId="0" fontId="15" fillId="0" borderId="5" xfId="0" applyFont="1" applyBorder="1" applyAlignment="1">
      <alignment horizontal="left"/>
    </xf>
    <xf numFmtId="49" fontId="20" fillId="0" borderId="5" xfId="0" applyNumberFormat="1" applyFont="1" applyBorder="1" applyAlignment="1">
      <alignment wrapText="1"/>
    </xf>
    <xf numFmtId="178" fontId="5" fillId="0" borderId="5" xfId="0" applyNumberFormat="1" applyFont="1" applyBorder="1"/>
    <xf numFmtId="49" fontId="20" fillId="0" borderId="5" xfId="0" applyNumberFormat="1" applyFont="1" applyBorder="1" applyAlignment="1">
      <alignment vertical="top" wrapText="1"/>
    </xf>
    <xf numFmtId="178" fontId="0" fillId="0" borderId="5" xfId="0" applyNumberFormat="1" applyFont="1" applyBorder="1"/>
    <xf numFmtId="49" fontId="20" fillId="2" borderId="5" xfId="0" applyNumberFormat="1" applyFont="1" applyFill="1" applyBorder="1" applyAlignment="1">
      <alignment vertical="top" wrapText="1"/>
    </xf>
    <xf numFmtId="49" fontId="15" fillId="0" borderId="5" xfId="0" applyNumberFormat="1" applyFont="1" applyBorder="1" applyAlignment="1">
      <alignment vertical="top" wrapText="1"/>
    </xf>
    <xf numFmtId="3" fontId="0" fillId="0" borderId="5" xfId="0" applyNumberFormat="1" applyFont="1" applyBorder="1"/>
    <xf numFmtId="49" fontId="15" fillId="0" borderId="5" xfId="0" applyNumberFormat="1" applyFont="1" applyBorder="1" applyAlignment="1">
      <alignment wrapText="1"/>
    </xf>
    <xf numFmtId="0" fontId="20" fillId="0" borderId="5" xfId="0" applyFont="1" applyBorder="1" applyAlignment="1">
      <alignment horizontal="left"/>
    </xf>
    <xf numFmtId="0" fontId="21" fillId="0" borderId="5" xfId="0" applyFont="1" applyBorder="1"/>
    <xf numFmtId="49" fontId="15" fillId="0" borderId="1" xfId="0" applyNumberFormat="1" applyFont="1" applyBorder="1" applyAlignment="1">
      <alignment vertical="top" wrapText="1"/>
    </xf>
    <xf numFmtId="0" fontId="15" fillId="0" borderId="2" xfId="0" applyFont="1" applyBorder="1" applyAlignment="1">
      <alignment horizontal="left"/>
    </xf>
    <xf numFmtId="0" fontId="21" fillId="0" borderId="5" xfId="0" applyFont="1" applyBorder="1" applyAlignment="1">
      <alignment wrapText="1"/>
    </xf>
    <xf numFmtId="0" fontId="15" fillId="0" borderId="5" xfId="0" applyFont="1" applyBorder="1" applyAlignment="1">
      <alignment horizontal="left" vertical="center"/>
    </xf>
    <xf numFmtId="0" fontId="21" fillId="3" borderId="5" xfId="0" applyFont="1" applyFill="1" applyBorder="1" applyAlignment="1">
      <alignment vertical="center" wrapText="1"/>
    </xf>
    <xf numFmtId="0" fontId="21" fillId="0" borderId="5" xfId="0" applyFont="1" applyBorder="1" applyAlignment="1">
      <alignment vertical="center"/>
    </xf>
    <xf numFmtId="178" fontId="0" fillId="0" borderId="5" xfId="0" applyNumberFormat="1" applyBorder="1"/>
    <xf numFmtId="49" fontId="21" fillId="0" borderId="5" xfId="0" applyNumberFormat="1" applyFont="1" applyBorder="1" applyAlignment="1">
      <alignment vertical="top" wrapText="1"/>
    </xf>
    <xf numFmtId="49" fontId="21" fillId="0" borderId="5" xfId="0" applyNumberFormat="1" applyFont="1" applyBorder="1" applyAlignment="1">
      <alignment wrapText="1"/>
    </xf>
    <xf numFmtId="0" fontId="22" fillId="0" borderId="5" xfId="0" applyFont="1" applyBorder="1"/>
    <xf numFmtId="49" fontId="15" fillId="4" borderId="5" xfId="0" applyNumberFormat="1" applyFont="1" applyFill="1" applyBorder="1" applyAlignment="1">
      <alignment vertical="top" wrapText="1"/>
    </xf>
    <xf numFmtId="0" fontId="21" fillId="0" borderId="5" xfId="0" applyFont="1" applyBorder="1" applyAlignment="1">
      <alignment horizontal="left"/>
    </xf>
    <xf numFmtId="49" fontId="21" fillId="4" borderId="5" xfId="0" applyNumberFormat="1" applyFont="1" applyFill="1" applyBorder="1" applyAlignment="1">
      <alignment vertical="top" wrapText="1"/>
    </xf>
    <xf numFmtId="1" fontId="21" fillId="0" borderId="5" xfId="50" applyNumberFormat="1" applyFont="1" applyBorder="1" applyAlignment="1">
      <alignment vertical="top" wrapText="1"/>
    </xf>
    <xf numFmtId="0" fontId="21" fillId="0" borderId="5" xfId="50" applyFont="1" applyBorder="1" applyAlignment="1">
      <alignment wrapText="1"/>
    </xf>
    <xf numFmtId="0" fontId="23" fillId="2" borderId="0" xfId="0" applyFont="1" applyFill="1" applyAlignment="1">
      <alignment vertical="center"/>
    </xf>
    <xf numFmtId="0" fontId="24" fillId="0" borderId="0" xfId="0" applyFont="1"/>
    <xf numFmtId="0" fontId="23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23" fillId="0" borderId="2" xfId="0" applyFont="1" applyBorder="1" applyAlignment="1">
      <alignment horizontal="center"/>
    </xf>
    <xf numFmtId="0" fontId="23" fillId="0" borderId="5" xfId="0" applyFont="1" applyBorder="1"/>
    <xf numFmtId="0" fontId="23" fillId="0" borderId="1" xfId="0" applyFont="1" applyBorder="1" applyAlignment="1">
      <alignment horizontal="center"/>
    </xf>
    <xf numFmtId="0" fontId="24" fillId="0" borderId="5" xfId="0" applyFont="1" applyBorder="1"/>
    <xf numFmtId="0" fontId="25" fillId="0" borderId="5" xfId="0" applyFont="1" applyBorder="1"/>
    <xf numFmtId="0" fontId="26" fillId="0" borderId="5" xfId="0" applyFont="1" applyBorder="1" applyAlignment="1">
      <alignment horizontal="left"/>
    </xf>
    <xf numFmtId="49" fontId="25" fillId="0" borderId="5" xfId="0" applyNumberFormat="1" applyFont="1" applyBorder="1" applyAlignment="1">
      <alignment wrapText="1"/>
    </xf>
    <xf numFmtId="178" fontId="23" fillId="0" borderId="5" xfId="0" applyNumberFormat="1" applyFont="1" applyBorder="1" applyAlignment="1">
      <alignment horizontal="center"/>
    </xf>
    <xf numFmtId="0" fontId="25" fillId="0" borderId="5" xfId="0" applyFont="1" applyBorder="1" applyAlignment="1">
      <alignment horizontal="left"/>
    </xf>
    <xf numFmtId="49" fontId="25" fillId="0" borderId="5" xfId="0" applyNumberFormat="1" applyFont="1" applyBorder="1" applyAlignment="1">
      <alignment vertical="top" wrapText="1"/>
    </xf>
    <xf numFmtId="179" fontId="27" fillId="0" borderId="5" xfId="0" applyNumberFormat="1" applyFont="1" applyBorder="1" applyAlignment="1">
      <alignment horizontal="center"/>
    </xf>
    <xf numFmtId="49" fontId="26" fillId="0" borderId="5" xfId="0" applyNumberFormat="1" applyFont="1" applyBorder="1" applyAlignment="1">
      <alignment vertical="top" wrapText="1"/>
    </xf>
    <xf numFmtId="178" fontId="24" fillId="0" borderId="5" xfId="0" applyNumberFormat="1" applyFont="1" applyBorder="1" applyAlignment="1">
      <alignment horizontal="center"/>
    </xf>
    <xf numFmtId="49" fontId="26" fillId="0" borderId="5" xfId="0" applyNumberFormat="1" applyFont="1" applyBorder="1" applyAlignment="1">
      <alignment wrapText="1"/>
    </xf>
    <xf numFmtId="0" fontId="28" fillId="0" borderId="5" xfId="0" applyFont="1" applyBorder="1" applyAlignment="1">
      <alignment horizontal="center"/>
    </xf>
    <xf numFmtId="0" fontId="29" fillId="0" borderId="5" xfId="0" applyFont="1" applyBorder="1" applyAlignment="1">
      <alignment horizontal="left"/>
    </xf>
    <xf numFmtId="49" fontId="29" fillId="0" borderId="5" xfId="0" applyNumberFormat="1" applyFont="1" applyBorder="1" applyAlignment="1">
      <alignment vertical="top" wrapText="1"/>
    </xf>
    <xf numFmtId="0" fontId="30" fillId="0" borderId="0" xfId="0" applyFont="1"/>
    <xf numFmtId="0" fontId="31" fillId="0" borderId="0" xfId="0" applyFont="1"/>
    <xf numFmtId="0" fontId="10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178" fontId="10" fillId="4" borderId="5" xfId="0" applyNumberFormat="1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178" fontId="10" fillId="5" borderId="5" xfId="0" applyNumberFormat="1" applyFont="1" applyFill="1" applyBorder="1" applyAlignment="1">
      <alignment horizontal="center"/>
    </xf>
    <xf numFmtId="178" fontId="10" fillId="2" borderId="5" xfId="0" applyNumberFormat="1" applyFont="1" applyFill="1" applyBorder="1"/>
    <xf numFmtId="0" fontId="3" fillId="0" borderId="5" xfId="0" applyFont="1" applyBorder="1" applyAlignment="1">
      <alignment vertical="center" wrapText="1"/>
    </xf>
    <xf numFmtId="179" fontId="11" fillId="0" borderId="5" xfId="0" applyNumberFormat="1" applyFont="1" applyBorder="1" applyAlignment="1">
      <alignment horizontal="center"/>
    </xf>
    <xf numFmtId="179" fontId="32" fillId="0" borderId="5" xfId="0" applyNumberFormat="1" applyFont="1" applyBorder="1"/>
    <xf numFmtId="0" fontId="11" fillId="0" borderId="2" xfId="0" applyFont="1" applyBorder="1" applyAlignment="1"/>
    <xf numFmtId="0" fontId="9" fillId="0" borderId="2" xfId="0" applyFont="1" applyBorder="1" applyAlignment="1">
      <alignment horizontal="center" wrapText="1"/>
    </xf>
    <xf numFmtId="0" fontId="9" fillId="0" borderId="3" xfId="0" applyFont="1" applyBorder="1" applyAlignment="1">
      <alignment horizontal="center" wrapText="1"/>
    </xf>
    <xf numFmtId="0" fontId="9" fillId="0" borderId="4" xfId="0" applyFont="1" applyBorder="1" applyAlignment="1">
      <alignment horizontal="center" wrapText="1"/>
    </xf>
    <xf numFmtId="0" fontId="9" fillId="0" borderId="5" xfId="0" applyFont="1" applyBorder="1" applyAlignment="1">
      <alignment horizontal="center" wrapText="1"/>
    </xf>
    <xf numFmtId="178" fontId="11" fillId="0" borderId="5" xfId="0" applyNumberFormat="1" applyFont="1" applyBorder="1" applyAlignment="1">
      <alignment horizontal="center"/>
    </xf>
    <xf numFmtId="178" fontId="11" fillId="2" borderId="5" xfId="0" applyNumberFormat="1" applyFont="1" applyFill="1" applyBorder="1"/>
    <xf numFmtId="179" fontId="32" fillId="2" borderId="5" xfId="0" applyNumberFormat="1" applyFont="1" applyFill="1" applyBorder="1"/>
    <xf numFmtId="0" fontId="1" fillId="0" borderId="0" xfId="0" applyFont="1" applyAlignment="1">
      <alignment horizontal="center"/>
    </xf>
    <xf numFmtId="0" fontId="18" fillId="0" borderId="0" xfId="0" applyFont="1"/>
    <xf numFmtId="0" fontId="33" fillId="0" borderId="0" xfId="0" applyFont="1"/>
    <xf numFmtId="178" fontId="33" fillId="0" borderId="0" xfId="0" applyNumberFormat="1" applyFont="1"/>
    <xf numFmtId="0" fontId="33" fillId="0" borderId="1" xfId="0" applyFont="1" applyBorder="1" applyAlignment="1">
      <alignment horizontal="right" vertical="center"/>
    </xf>
    <xf numFmtId="0" fontId="33" fillId="0" borderId="1" xfId="0" applyFont="1" applyBorder="1" applyAlignment="1">
      <alignment horizontal="center" vertical="center"/>
    </xf>
    <xf numFmtId="0" fontId="33" fillId="0" borderId="1" xfId="0" applyFont="1" applyBorder="1" applyAlignment="1">
      <alignment horizontal="center" wrapText="1"/>
    </xf>
    <xf numFmtId="0" fontId="33" fillId="0" borderId="1" xfId="0" applyFont="1" applyBorder="1" applyAlignment="1">
      <alignment horizontal="center" vertical="center" wrapText="1"/>
    </xf>
    <xf numFmtId="0" fontId="33" fillId="0" borderId="2" xfId="0" applyFont="1" applyBorder="1" applyAlignment="1">
      <alignment horizontal="center"/>
    </xf>
    <xf numFmtId="0" fontId="33" fillId="0" borderId="3" xfId="0" applyFont="1" applyBorder="1" applyAlignment="1">
      <alignment horizontal="center"/>
    </xf>
    <xf numFmtId="0" fontId="33" fillId="0" borderId="4" xfId="0" applyFont="1" applyBorder="1" applyAlignment="1">
      <alignment horizontal="center"/>
    </xf>
    <xf numFmtId="0" fontId="33" fillId="0" borderId="5" xfId="0" applyFont="1" applyBorder="1" applyAlignment="1">
      <alignment horizontal="center"/>
    </xf>
    <xf numFmtId="0" fontId="33" fillId="0" borderId="6" xfId="0" applyFont="1" applyBorder="1" applyAlignment="1">
      <alignment horizontal="right" vertical="center"/>
    </xf>
    <xf numFmtId="0" fontId="33" fillId="0" borderId="6" xfId="0" applyFont="1" applyBorder="1" applyAlignment="1">
      <alignment horizontal="center" vertical="center"/>
    </xf>
    <xf numFmtId="0" fontId="33" fillId="0" borderId="6" xfId="0" applyFont="1" applyBorder="1" applyAlignment="1">
      <alignment horizontal="center" wrapText="1"/>
    </xf>
    <xf numFmtId="0" fontId="33" fillId="0" borderId="6" xfId="0" applyFont="1" applyBorder="1" applyAlignment="1">
      <alignment horizontal="center" vertical="center" wrapText="1"/>
    </xf>
    <xf numFmtId="4" fontId="33" fillId="0" borderId="5" xfId="0" applyNumberFormat="1" applyFont="1" applyBorder="1" applyAlignment="1">
      <alignment vertical="center"/>
    </xf>
    <xf numFmtId="4" fontId="33" fillId="0" borderId="5" xfId="0" applyNumberFormat="1" applyFont="1" applyBorder="1" applyAlignment="1">
      <alignment wrapText="1"/>
    </xf>
    <xf numFmtId="0" fontId="33" fillId="0" borderId="5" xfId="0" applyFont="1" applyBorder="1" applyAlignment="1">
      <alignment wrapText="1"/>
    </xf>
    <xf numFmtId="0" fontId="33" fillId="0" borderId="5" xfId="0" applyFont="1" applyBorder="1" applyAlignment="1">
      <alignment vertical="center"/>
    </xf>
    <xf numFmtId="0" fontId="33" fillId="0" borderId="5" xfId="0" applyFont="1" applyBorder="1" applyAlignment="1">
      <alignment horizontal="center" wrapText="1"/>
    </xf>
    <xf numFmtId="0" fontId="33" fillId="0" borderId="5" xfId="0" applyFont="1" applyBorder="1"/>
    <xf numFmtId="178" fontId="33" fillId="0" borderId="6" xfId="0" applyNumberFormat="1" applyFont="1" applyBorder="1" applyAlignment="1">
      <alignment horizontal="center"/>
    </xf>
    <xf numFmtId="0" fontId="33" fillId="0" borderId="5" xfId="0" applyFont="1" applyBorder="1" applyAlignment="1">
      <alignment horizontal="left" wrapText="1"/>
    </xf>
    <xf numFmtId="178" fontId="33" fillId="0" borderId="6" xfId="0" applyNumberFormat="1" applyFont="1" applyBorder="1" applyAlignment="1">
      <alignment horizontal="center" vertical="center"/>
    </xf>
    <xf numFmtId="178" fontId="33" fillId="0" borderId="5" xfId="0" applyNumberFormat="1" applyFont="1" applyBorder="1" applyAlignment="1">
      <alignment horizontal="center" wrapText="1"/>
    </xf>
    <xf numFmtId="180" fontId="33" fillId="0" borderId="6" xfId="0" applyNumberFormat="1" applyFont="1" applyBorder="1" applyAlignment="1">
      <alignment horizontal="center"/>
    </xf>
    <xf numFmtId="178" fontId="33" fillId="0" borderId="5" xfId="0" applyNumberFormat="1" applyFont="1" applyBorder="1" applyAlignment="1">
      <alignment horizontal="center"/>
    </xf>
    <xf numFmtId="4" fontId="33" fillId="0" borderId="5" xfId="0" applyNumberFormat="1" applyFont="1" applyBorder="1" applyAlignment="1">
      <alignment horizontal="center"/>
    </xf>
    <xf numFmtId="179" fontId="33" fillId="0" borderId="5" xfId="0" applyNumberFormat="1" applyFont="1" applyBorder="1" applyAlignment="1">
      <alignment horizontal="center"/>
    </xf>
    <xf numFmtId="0" fontId="33" fillId="0" borderId="6" xfId="0" applyFont="1" applyBorder="1"/>
    <xf numFmtId="178" fontId="33" fillId="0" borderId="5" xfId="0" applyNumberFormat="1" applyFont="1" applyBorder="1" applyAlignment="1">
      <alignment horizontal="center" vertical="center"/>
    </xf>
    <xf numFmtId="4" fontId="33" fillId="0" borderId="5" xfId="0" applyNumberFormat="1" applyFont="1" applyBorder="1"/>
    <xf numFmtId="179" fontId="33" fillId="0" borderId="5" xfId="0" applyNumberFormat="1" applyFont="1" applyBorder="1"/>
    <xf numFmtId="0" fontId="33" fillId="0" borderId="5" xfId="0" applyFont="1" applyBorder="1" applyAlignment="1">
      <alignment horizontal="left" vertical="center" wrapText="1"/>
    </xf>
    <xf numFmtId="178" fontId="33" fillId="0" borderId="5" xfId="0" applyNumberFormat="1" applyFont="1" applyBorder="1"/>
    <xf numFmtId="0" fontId="16" fillId="0" borderId="5" xfId="49" applyFont="1" applyBorder="1" applyAlignment="1">
      <alignment horizontal="right" vertical="top"/>
    </xf>
    <xf numFmtId="49" fontId="33" fillId="0" borderId="5" xfId="0" applyNumberFormat="1" applyFont="1" applyBorder="1" applyAlignment="1">
      <alignment vertical="top" wrapText="1"/>
    </xf>
    <xf numFmtId="49" fontId="16" fillId="0" borderId="5" xfId="0" applyNumberFormat="1" applyFont="1" applyBorder="1" applyAlignment="1">
      <alignment vertical="top" wrapText="1"/>
    </xf>
    <xf numFmtId="0" fontId="33" fillId="0" borderId="5" xfId="0" applyFont="1" applyBorder="1" applyAlignment="1">
      <alignment vertical="top"/>
    </xf>
    <xf numFmtId="0" fontId="33" fillId="0" borderId="5" xfId="0" applyFont="1" applyBorder="1" applyAlignment="1">
      <alignment horizontal="left" indent="1"/>
    </xf>
    <xf numFmtId="0" fontId="33" fillId="0" borderId="5" xfId="0" applyFont="1" applyBorder="1" applyAlignment="1">
      <alignment horizontal="center" vertical="top"/>
    </xf>
    <xf numFmtId="0" fontId="33" fillId="0" borderId="6" xfId="0" applyFont="1" applyBorder="1" applyAlignment="1">
      <alignment horizontal="center"/>
    </xf>
    <xf numFmtId="179" fontId="33" fillId="0" borderId="6" xfId="0" applyNumberFormat="1" applyFont="1" applyBorder="1" applyAlignment="1">
      <alignment horizontal="center"/>
    </xf>
    <xf numFmtId="179" fontId="33" fillId="0" borderId="6" xfId="0" applyNumberFormat="1" applyFont="1" applyBorder="1"/>
    <xf numFmtId="178" fontId="33" fillId="0" borderId="6" xfId="0" applyNumberFormat="1" applyFont="1" applyBorder="1"/>
    <xf numFmtId="0" fontId="33" fillId="0" borderId="5" xfId="0" applyFont="1" applyBorder="1" applyAlignment="1">
      <alignment horizontal="left"/>
    </xf>
    <xf numFmtId="0" fontId="33" fillId="0" borderId="0" xfId="0" applyFont="1" applyAlignment="1">
      <alignment horizontal="left"/>
    </xf>
    <xf numFmtId="0" fontId="33" fillId="0" borderId="0" xfId="0" applyFont="1" applyAlignment="1">
      <alignment vertical="center"/>
    </xf>
    <xf numFmtId="0" fontId="33" fillId="0" borderId="13" xfId="0" applyFont="1" applyBorder="1" applyAlignment="1">
      <alignment horizontal="left"/>
    </xf>
    <xf numFmtId="0" fontId="33" fillId="0" borderId="0" xfId="0" applyFont="1" applyAlignment="1">
      <alignment horizontal="center"/>
    </xf>
    <xf numFmtId="0" fontId="33" fillId="0" borderId="0" xfId="0" applyFont="1" applyAlignment="1"/>
    <xf numFmtId="0" fontId="13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34" fillId="0" borderId="0" xfId="0" applyFont="1"/>
    <xf numFmtId="0" fontId="20" fillId="0" borderId="5" xfId="0" applyFont="1" applyBorder="1"/>
    <xf numFmtId="0" fontId="5" fillId="0" borderId="1" xfId="0" applyFont="1" applyBorder="1"/>
    <xf numFmtId="49" fontId="20" fillId="4" borderId="5" xfId="0" applyNumberFormat="1" applyFont="1" applyFill="1" applyBorder="1" applyAlignment="1">
      <alignment vertical="top" wrapText="1"/>
    </xf>
    <xf numFmtId="3" fontId="0" fillId="0" borderId="5" xfId="0" applyNumberFormat="1" applyBorder="1"/>
    <xf numFmtId="0" fontId="20" fillId="0" borderId="2" xfId="0" applyFont="1" applyBorder="1" applyAlignment="1">
      <alignment horizontal="left"/>
    </xf>
    <xf numFmtId="0" fontId="16" fillId="0" borderId="5" xfId="0" applyFont="1" applyBorder="1" applyAlignment="1">
      <alignment wrapText="1"/>
    </xf>
    <xf numFmtId="0" fontId="20" fillId="0" borderId="5" xfId="0" applyFont="1" applyBorder="1" applyAlignment="1">
      <alignment horizontal="left" vertical="center"/>
    </xf>
    <xf numFmtId="0" fontId="16" fillId="3" borderId="5" xfId="0" applyFont="1" applyFill="1" applyBorder="1" applyAlignment="1">
      <alignment vertical="center" wrapText="1"/>
    </xf>
    <xf numFmtId="0" fontId="35" fillId="0" borderId="5" xfId="0" applyFont="1" applyBorder="1" applyAlignment="1">
      <alignment horizontal="left"/>
    </xf>
    <xf numFmtId="49" fontId="35" fillId="0" borderId="5" xfId="0" applyNumberFormat="1" applyFont="1" applyBorder="1" applyAlignment="1">
      <alignment vertical="top" wrapText="1"/>
    </xf>
    <xf numFmtId="0" fontId="16" fillId="0" borderId="5" xfId="0" applyFont="1" applyBorder="1" applyAlignment="1">
      <alignment horizontal="left"/>
    </xf>
    <xf numFmtId="49" fontId="16" fillId="0" borderId="5" xfId="0" applyNumberFormat="1" applyFont="1" applyBorder="1" applyAlignment="1">
      <alignment wrapText="1"/>
    </xf>
    <xf numFmtId="0" fontId="20" fillId="4" borderId="5" xfId="0" applyFont="1" applyFill="1" applyBorder="1" applyAlignment="1">
      <alignment horizontal="left"/>
    </xf>
    <xf numFmtId="179" fontId="5" fillId="4" borderId="5" xfId="0" applyNumberFormat="1" applyFont="1" applyFill="1" applyBorder="1"/>
    <xf numFmtId="0" fontId="1" fillId="0" borderId="0" xfId="0" applyFont="1" applyAlignment="1">
      <alignment horizontal="left" vertical="top"/>
    </xf>
    <xf numFmtId="0" fontId="29" fillId="0" borderId="5" xfId="0" applyFont="1" applyBorder="1"/>
    <xf numFmtId="49" fontId="26" fillId="0" borderId="1" xfId="0" applyNumberFormat="1" applyFont="1" applyBorder="1" applyAlignment="1">
      <alignment vertical="top" wrapText="1"/>
    </xf>
    <xf numFmtId="0" fontId="25" fillId="0" borderId="2" xfId="0" applyFont="1" applyBorder="1" applyAlignment="1">
      <alignment horizontal="left"/>
    </xf>
    <xf numFmtId="0" fontId="36" fillId="0" borderId="5" xfId="0" applyFont="1" applyBorder="1" applyAlignment="1">
      <alignment wrapText="1"/>
    </xf>
    <xf numFmtId="0" fontId="25" fillId="0" borderId="5" xfId="0" applyFont="1" applyBorder="1" applyAlignment="1">
      <alignment horizontal="left" vertical="center"/>
    </xf>
    <xf numFmtId="0" fontId="36" fillId="3" borderId="5" xfId="0" applyFont="1" applyFill="1" applyBorder="1" applyAlignment="1">
      <alignment vertical="center" wrapText="1"/>
    </xf>
    <xf numFmtId="0" fontId="29" fillId="0" borderId="5" xfId="0" applyFont="1" applyBorder="1" applyAlignment="1">
      <alignment wrapText="1"/>
    </xf>
    <xf numFmtId="0" fontId="29" fillId="3" borderId="5" xfId="0" applyFont="1" applyFill="1" applyBorder="1" applyAlignment="1">
      <alignment vertical="center" wrapText="1"/>
    </xf>
    <xf numFmtId="0" fontId="29" fillId="0" borderId="5" xfId="0" applyFont="1" applyBorder="1" applyAlignment="1">
      <alignment vertical="center"/>
    </xf>
    <xf numFmtId="49" fontId="29" fillId="0" borderId="5" xfId="0" applyNumberFormat="1" applyFont="1" applyBorder="1" applyAlignment="1">
      <alignment wrapText="1"/>
    </xf>
    <xf numFmtId="0" fontId="36" fillId="0" borderId="5" xfId="0" applyFont="1" applyBorder="1" applyAlignment="1">
      <alignment horizontal="left"/>
    </xf>
    <xf numFmtId="49" fontId="36" fillId="0" borderId="5" xfId="0" applyNumberFormat="1" applyFont="1" applyBorder="1" applyAlignment="1">
      <alignment vertical="top" wrapText="1"/>
    </xf>
    <xf numFmtId="49" fontId="36" fillId="0" borderId="5" xfId="0" applyNumberFormat="1" applyFont="1" applyBorder="1" applyAlignment="1">
      <alignment wrapText="1"/>
    </xf>
    <xf numFmtId="0" fontId="15" fillId="0" borderId="0" xfId="0" applyFont="1" applyAlignment="1">
      <alignment horizontal="left"/>
    </xf>
    <xf numFmtId="49" fontId="21" fillId="0" borderId="0" xfId="0" applyNumberFormat="1" applyFont="1" applyAlignment="1">
      <alignment vertical="top" wrapText="1"/>
    </xf>
    <xf numFmtId="178" fontId="1" fillId="0" borderId="0" xfId="0" applyNumberFormat="1" applyFont="1" applyAlignment="1">
      <alignment horizontal="center"/>
    </xf>
    <xf numFmtId="178" fontId="23" fillId="0" borderId="1" xfId="0" applyNumberFormat="1" applyFont="1" applyBorder="1" applyAlignment="1">
      <alignment horizontal="center"/>
    </xf>
    <xf numFmtId="0" fontId="25" fillId="0" borderId="5" xfId="0" applyFont="1" applyBorder="1" applyAlignment="1">
      <alignment horizontal="center"/>
    </xf>
    <xf numFmtId="179" fontId="23" fillId="0" borderId="1" xfId="0" applyNumberFormat="1" applyFont="1" applyBorder="1" applyAlignment="1">
      <alignment horizontal="center"/>
    </xf>
    <xf numFmtId="49" fontId="25" fillId="0" borderId="1" xfId="0" applyNumberFormat="1" applyFont="1" applyBorder="1" applyAlignment="1">
      <alignment vertical="top" wrapText="1"/>
    </xf>
    <xf numFmtId="0" fontId="24" fillId="0" borderId="1" xfId="0" applyFont="1" applyBorder="1"/>
    <xf numFmtId="0" fontId="23" fillId="0" borderId="1" xfId="0" applyFont="1" applyBorder="1" applyAlignment="1">
      <alignment wrapText="1"/>
    </xf>
    <xf numFmtId="179" fontId="25" fillId="0" borderId="5" xfId="0" applyNumberFormat="1" applyFont="1" applyBorder="1" applyAlignment="1">
      <alignment horizontal="center"/>
    </xf>
    <xf numFmtId="0" fontId="24" fillId="0" borderId="5" xfId="0" applyFont="1" applyBorder="1" applyAlignment="1">
      <alignment wrapText="1"/>
    </xf>
    <xf numFmtId="179" fontId="26" fillId="0" borderId="5" xfId="0" applyNumberFormat="1" applyFont="1" applyBorder="1" applyAlignment="1">
      <alignment horizontal="center"/>
    </xf>
    <xf numFmtId="0" fontId="36" fillId="0" borderId="14" xfId="0" applyFont="1" applyBorder="1" applyAlignment="1">
      <alignment horizontal="left" vertical="top" wrapText="1"/>
    </xf>
    <xf numFmtId="1" fontId="36" fillId="0" borderId="5" xfId="0" applyNumberFormat="1" applyFont="1" applyBorder="1" applyAlignment="1">
      <alignment horizontal="center" vertical="top" wrapText="1"/>
    </xf>
    <xf numFmtId="0" fontId="36" fillId="0" borderId="15" xfId="0" applyFont="1" applyBorder="1" applyAlignment="1">
      <alignment horizontal="left" vertical="top" wrapText="1"/>
    </xf>
    <xf numFmtId="0" fontId="36" fillId="0" borderId="5" xfId="0" applyFont="1" applyBorder="1" applyAlignment="1">
      <alignment horizontal="left" vertical="top" wrapText="1"/>
    </xf>
    <xf numFmtId="179" fontId="24" fillId="0" borderId="5" xfId="0" applyNumberFormat="1" applyFont="1" applyBorder="1" applyAlignment="1">
      <alignment horizontal="center"/>
    </xf>
    <xf numFmtId="49" fontId="26" fillId="0" borderId="0" xfId="0" applyNumberFormat="1" applyFont="1" applyAlignment="1">
      <alignment vertical="top" wrapText="1"/>
    </xf>
    <xf numFmtId="58" fontId="1" fillId="0" borderId="0" xfId="0" applyNumberFormat="1" applyFont="1"/>
    <xf numFmtId="0" fontId="1" fillId="0" borderId="16" xfId="0" applyFont="1" applyBorder="1"/>
    <xf numFmtId="179" fontId="37" fillId="0" borderId="0" xfId="0" applyNumberFormat="1" applyFont="1"/>
    <xf numFmtId="0" fontId="38" fillId="0" borderId="2" xfId="0" applyFont="1" applyBorder="1" applyAlignment="1">
      <alignment horizontal="center"/>
    </xf>
    <xf numFmtId="0" fontId="38" fillId="0" borderId="3" xfId="0" applyFont="1" applyBorder="1" applyAlignment="1">
      <alignment horizontal="center"/>
    </xf>
    <xf numFmtId="0" fontId="38" fillId="0" borderId="4" xfId="0" applyFont="1" applyBorder="1" applyAlignment="1">
      <alignment horizontal="center"/>
    </xf>
    <xf numFmtId="0" fontId="1" fillId="0" borderId="1" xfId="0" applyFont="1" applyBorder="1" applyAlignment="1">
      <alignment horizontal="right"/>
    </xf>
    <xf numFmtId="0" fontId="1" fillId="0" borderId="13" xfId="0" applyFont="1" applyBorder="1"/>
    <xf numFmtId="0" fontId="1" fillId="0" borderId="7" xfId="0" applyFont="1" applyBorder="1"/>
    <xf numFmtId="0" fontId="1" fillId="0" borderId="1" xfId="0" applyFont="1" applyBorder="1"/>
    <xf numFmtId="0" fontId="1" fillId="0" borderId="17" xfId="0" applyFont="1" applyBorder="1"/>
    <xf numFmtId="0" fontId="1" fillId="0" borderId="6" xfId="0" applyFont="1" applyBorder="1" applyAlignment="1">
      <alignment horizontal="left" indent="5"/>
    </xf>
    <xf numFmtId="0" fontId="1" fillId="0" borderId="10" xfId="0" applyFont="1" applyBorder="1"/>
    <xf numFmtId="0" fontId="1" fillId="0" borderId="18" xfId="0" applyFont="1" applyBorder="1"/>
    <xf numFmtId="0" fontId="20" fillId="2" borderId="2" xfId="0" applyFont="1" applyFill="1" applyBorder="1" applyAlignment="1">
      <alignment horizontal="center"/>
    </xf>
    <xf numFmtId="0" fontId="20" fillId="2" borderId="3" xfId="0" applyFont="1" applyFill="1" applyBorder="1" applyAlignment="1">
      <alignment horizontal="center"/>
    </xf>
    <xf numFmtId="0" fontId="20" fillId="2" borderId="4" xfId="0" applyFont="1" applyFill="1" applyBorder="1" applyAlignment="1">
      <alignment horizontal="center"/>
    </xf>
    <xf numFmtId="179" fontId="20" fillId="2" borderId="5" xfId="0" applyNumberFormat="1" applyFont="1" applyFill="1" applyBorder="1"/>
    <xf numFmtId="0" fontId="1" fillId="0" borderId="8" xfId="0" applyFont="1" applyBorder="1"/>
    <xf numFmtId="0" fontId="1" fillId="0" borderId="9" xfId="0" applyFont="1" applyBorder="1"/>
    <xf numFmtId="0" fontId="1" fillId="0" borderId="3" xfId="0" applyFont="1" applyBorder="1"/>
    <xf numFmtId="0" fontId="1" fillId="0" borderId="4" xfId="0" applyFont="1" applyBorder="1"/>
    <xf numFmtId="0" fontId="0" fillId="0" borderId="0" xfId="0" applyBorder="1"/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2" xfId="0" applyFont="1" applyBorder="1"/>
    <xf numFmtId="179" fontId="35" fillId="2" borderId="5" xfId="0" applyNumberFormat="1" applyFont="1" applyFill="1" applyBorder="1"/>
    <xf numFmtId="179" fontId="9" fillId="0" borderId="5" xfId="0" applyNumberFormat="1" applyFont="1" applyBorder="1"/>
    <xf numFmtId="179" fontId="1" fillId="0" borderId="2" xfId="0" applyNumberFormat="1" applyFont="1" applyBorder="1"/>
    <xf numFmtId="0" fontId="33" fillId="0" borderId="5" xfId="0" applyFont="1" applyBorder="1" applyAlignment="1">
      <alignment horizontal="center" vertical="center"/>
    </xf>
    <xf numFmtId="179" fontId="1" fillId="0" borderId="0" xfId="0" applyNumberFormat="1" applyFont="1" applyAlignment="1">
      <alignment horizontal="right"/>
    </xf>
    <xf numFmtId="0" fontId="1" fillId="0" borderId="2" xfId="0" applyFont="1" applyBorder="1" applyAlignment="1"/>
    <xf numFmtId="0" fontId="1" fillId="0" borderId="3" xfId="0" applyFont="1" applyBorder="1" applyAlignment="1"/>
    <xf numFmtId="0" fontId="1" fillId="0" borderId="4" xfId="0" applyFont="1" applyBorder="1" applyAlignment="1"/>
    <xf numFmtId="0" fontId="38" fillId="0" borderId="5" xfId="0" applyFont="1" applyBorder="1" applyAlignment="1">
      <alignment horizontal="center"/>
    </xf>
    <xf numFmtId="0" fontId="1" fillId="0" borderId="13" xfId="0" applyFont="1" applyBorder="1" applyAlignment="1">
      <alignment horizontal="center" vertical="center"/>
    </xf>
    <xf numFmtId="0" fontId="1" fillId="0" borderId="6" xfId="0" applyFont="1" applyBorder="1" applyAlignment="1">
      <alignment horizontal="right"/>
    </xf>
    <xf numFmtId="0" fontId="9" fillId="0" borderId="3" xfId="0" applyFont="1" applyBorder="1"/>
    <xf numFmtId="179" fontId="20" fillId="0" borderId="5" xfId="0" applyNumberFormat="1" applyFont="1" applyBorder="1"/>
    <xf numFmtId="0" fontId="20" fillId="0" borderId="2" xfId="0" applyFont="1" applyBorder="1" applyAlignment="1">
      <alignment horizontal="center"/>
    </xf>
    <xf numFmtId="0" fontId="20" fillId="0" borderId="3" xfId="0" applyFont="1" applyBorder="1" applyAlignment="1">
      <alignment horizontal="center"/>
    </xf>
    <xf numFmtId="0" fontId="20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0" fillId="0" borderId="19" xfId="0" applyBorder="1"/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5" xfId="0" applyFont="1" applyBorder="1" applyAlignment="1">
      <alignment horizontal="left"/>
    </xf>
    <xf numFmtId="178" fontId="39" fillId="0" borderId="5" xfId="0" applyNumberFormat="1" applyFont="1" applyBorder="1" applyAlignment="1">
      <alignment wrapText="1"/>
    </xf>
    <xf numFmtId="178" fontId="40" fillId="6" borderId="5" xfId="0" applyNumberFormat="1" applyFont="1" applyFill="1" applyBorder="1" applyAlignment="1">
      <alignment wrapText="1"/>
    </xf>
    <xf numFmtId="0" fontId="1" fillId="0" borderId="0" xfId="0" applyFont="1" applyBorder="1"/>
    <xf numFmtId="0" fontId="41" fillId="0" borderId="0" xfId="0" applyFont="1"/>
    <xf numFmtId="179" fontId="41" fillId="0" borderId="0" xfId="0" applyNumberFormat="1" applyFont="1"/>
    <xf numFmtId="0" fontId="42" fillId="0" borderId="5" xfId="0" applyFont="1" applyBorder="1" applyAlignment="1">
      <alignment horizontal="center"/>
    </xf>
    <xf numFmtId="0" fontId="0" fillId="0" borderId="1" xfId="0" applyBorder="1"/>
    <xf numFmtId="0" fontId="0" fillId="0" borderId="13" xfId="0" applyBorder="1"/>
    <xf numFmtId="0" fontId="0" fillId="0" borderId="7" xfId="0" applyBorder="1"/>
    <xf numFmtId="0" fontId="0" fillId="0" borderId="1" xfId="0" applyBorder="1" applyAlignment="1">
      <alignment horizontal="center" vertical="center"/>
    </xf>
    <xf numFmtId="0" fontId="0" fillId="0" borderId="6" xfId="0" applyBorder="1"/>
    <xf numFmtId="0" fontId="0" fillId="0" borderId="16" xfId="0" applyBorder="1"/>
    <xf numFmtId="0" fontId="0" fillId="0" borderId="10" xfId="0" applyBorder="1"/>
    <xf numFmtId="0" fontId="0" fillId="0" borderId="6" xfId="0" applyBorder="1" applyAlignment="1">
      <alignment horizontal="center" vertical="center"/>
    </xf>
    <xf numFmtId="0" fontId="43" fillId="2" borderId="2" xfId="0" applyFont="1" applyFill="1" applyBorder="1" applyAlignment="1">
      <alignment horizontal="center"/>
    </xf>
    <xf numFmtId="0" fontId="43" fillId="2" borderId="3" xfId="0" applyFont="1" applyFill="1" applyBorder="1" applyAlignment="1">
      <alignment horizontal="center"/>
    </xf>
    <xf numFmtId="0" fontId="43" fillId="2" borderId="4" xfId="0" applyFont="1" applyFill="1" applyBorder="1" applyAlignment="1">
      <alignment horizontal="center"/>
    </xf>
    <xf numFmtId="179" fontId="43" fillId="2" borderId="5" xfId="0" applyNumberFormat="1" applyFont="1" applyFill="1" applyBorder="1"/>
    <xf numFmtId="0" fontId="0" fillId="0" borderId="8" xfId="0" applyBorder="1"/>
    <xf numFmtId="0" fontId="0" fillId="0" borderId="9" xfId="0" applyBorder="1"/>
    <xf numFmtId="0" fontId="0" fillId="0" borderId="3" xfId="0" applyBorder="1"/>
    <xf numFmtId="0" fontId="0" fillId="0" borderId="4" xfId="0" applyBorder="1"/>
    <xf numFmtId="179" fontId="20" fillId="0" borderId="5" xfId="0" applyNumberFormat="1" applyFont="1" applyBorder="1" applyAlignment="1"/>
    <xf numFmtId="0" fontId="13" fillId="0" borderId="2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179" fontId="13" fillId="0" borderId="5" xfId="0" applyNumberFormat="1" applyFont="1" applyBorder="1"/>
    <xf numFmtId="179" fontId="43" fillId="0" borderId="5" xfId="0" applyNumberFormat="1" applyFont="1" applyBorder="1" applyAlignment="1"/>
    <xf numFmtId="0" fontId="44" fillId="0" borderId="5" xfId="0" applyFont="1" applyBorder="1" applyAlignment="1">
      <alignment horizontal="left"/>
    </xf>
    <xf numFmtId="0" fontId="44" fillId="0" borderId="0" xfId="0" applyFont="1" applyBorder="1" applyAlignment="1">
      <alignment horizontal="left"/>
    </xf>
    <xf numFmtId="179" fontId="0" fillId="0" borderId="0" xfId="0" applyNumberFormat="1" applyBorder="1"/>
    <xf numFmtId="0" fontId="45" fillId="0" borderId="3" xfId="0" applyFont="1" applyBorder="1" applyAlignment="1">
      <alignment horizontal="center"/>
    </xf>
    <xf numFmtId="0" fontId="45" fillId="0" borderId="13" xfId="0" applyFont="1" applyBorder="1" applyAlignment="1">
      <alignment horizontal="left"/>
    </xf>
    <xf numFmtId="0" fontId="45" fillId="0" borderId="7" xfId="0" applyFont="1" applyBorder="1" applyAlignment="1">
      <alignment horizontal="left"/>
    </xf>
    <xf numFmtId="179" fontId="9" fillId="0" borderId="2" xfId="0" applyNumberFormat="1" applyFont="1" applyBorder="1"/>
    <xf numFmtId="0" fontId="35" fillId="0" borderId="18" xfId="0" applyFont="1" applyBorder="1" applyAlignment="1">
      <alignment horizontal="left"/>
    </xf>
    <xf numFmtId="0" fontId="35" fillId="0" borderId="16" xfId="0" applyFont="1" applyBorder="1" applyAlignment="1">
      <alignment horizontal="left"/>
    </xf>
    <xf numFmtId="0" fontId="35" fillId="0" borderId="10" xfId="0" applyFont="1" applyBorder="1" applyAlignment="1">
      <alignment horizontal="left"/>
    </xf>
    <xf numFmtId="179" fontId="1" fillId="0" borderId="0" xfId="0" applyNumberFormat="1" applyFont="1" applyBorder="1"/>
    <xf numFmtId="0" fontId="35" fillId="0" borderId="2" xfId="0" applyFont="1" applyBorder="1" applyAlignment="1">
      <alignment horizontal="left"/>
    </xf>
    <xf numFmtId="0" fontId="35" fillId="0" borderId="3" xfId="0" applyFont="1" applyBorder="1" applyAlignment="1">
      <alignment horizontal="left"/>
    </xf>
    <xf numFmtId="0" fontId="41" fillId="0" borderId="3" xfId="0" applyFont="1" applyBorder="1"/>
    <xf numFmtId="0" fontId="37" fillId="0" borderId="0" xfId="0" applyFont="1"/>
    <xf numFmtId="0" fontId="46" fillId="0" borderId="0" xfId="0" applyFont="1"/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43" fillId="0" borderId="2" xfId="0" applyFont="1" applyBorder="1" applyAlignment="1">
      <alignment horizontal="center"/>
    </xf>
    <xf numFmtId="0" fontId="43" fillId="0" borderId="3" xfId="0" applyFont="1" applyBorder="1" applyAlignment="1">
      <alignment horizontal="center"/>
    </xf>
    <xf numFmtId="0" fontId="43" fillId="0" borderId="4" xfId="0" applyFont="1" applyBorder="1" applyAlignment="1">
      <alignment horizontal="center"/>
    </xf>
    <xf numFmtId="179" fontId="43" fillId="0" borderId="5" xfId="0" applyNumberFormat="1" applyFont="1" applyBorder="1"/>
    <xf numFmtId="179" fontId="1" fillId="0" borderId="8" xfId="0" applyNumberFormat="1" applyFont="1" applyBorder="1"/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179" fontId="0" fillId="0" borderId="8" xfId="0" applyNumberFormat="1" applyBorder="1"/>
    <xf numFmtId="0" fontId="0" fillId="0" borderId="3" xfId="0" applyFont="1" applyBorder="1"/>
    <xf numFmtId="0" fontId="47" fillId="0" borderId="3" xfId="0" applyFont="1" applyBorder="1"/>
    <xf numFmtId="179" fontId="1" fillId="0" borderId="1" xfId="0" applyNumberFormat="1" applyFont="1" applyBorder="1"/>
    <xf numFmtId="179" fontId="0" fillId="0" borderId="1" xfId="0" applyNumberFormat="1" applyBorder="1"/>
    <xf numFmtId="179" fontId="14" fillId="0" borderId="5" xfId="0" applyNumberFormat="1" applyFont="1" applyBorder="1"/>
    <xf numFmtId="0" fontId="43" fillId="0" borderId="5" xfId="0" applyFont="1" applyBorder="1"/>
    <xf numFmtId="179" fontId="0" fillId="0" borderId="6" xfId="0" applyNumberFormat="1" applyBorder="1"/>
    <xf numFmtId="179" fontId="0" fillId="0" borderId="8" xfId="0" applyNumberFormat="1" applyFill="1" applyBorder="1"/>
    <xf numFmtId="179" fontId="1" fillId="0" borderId="0" xfId="0" applyNumberFormat="1" applyFont="1" applyFill="1" applyBorder="1"/>
    <xf numFmtId="0" fontId="42" fillId="0" borderId="3" xfId="0" applyFont="1" applyBorder="1" applyAlignment="1">
      <alignment horizontal="center"/>
    </xf>
    <xf numFmtId="0" fontId="19" fillId="0" borderId="2" xfId="0" applyFont="1" applyBorder="1" applyAlignment="1">
      <alignment horizontal="center"/>
    </xf>
    <xf numFmtId="0" fontId="19" fillId="0" borderId="3" xfId="0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0" fontId="15" fillId="0" borderId="2" xfId="0" applyFont="1" applyBorder="1"/>
    <xf numFmtId="0" fontId="35" fillId="0" borderId="4" xfId="0" applyFont="1" applyBorder="1" applyAlignment="1">
      <alignment horizontal="left"/>
    </xf>
    <xf numFmtId="0" fontId="48" fillId="0" borderId="2" xfId="0" applyFont="1" applyBorder="1"/>
    <xf numFmtId="0" fontId="44" fillId="0" borderId="2" xfId="0" applyFont="1" applyBorder="1" applyAlignment="1">
      <alignment horizontal="left"/>
    </xf>
    <xf numFmtId="0" fontId="44" fillId="0" borderId="3" xfId="0" applyFont="1" applyBorder="1" applyAlignment="1">
      <alignment horizontal="left"/>
    </xf>
    <xf numFmtId="0" fontId="44" fillId="0" borderId="4" xfId="0" applyFont="1" applyBorder="1" applyAlignment="1">
      <alignment horizontal="left"/>
    </xf>
    <xf numFmtId="0" fontId="33" fillId="0" borderId="4" xfId="0" applyFont="1" applyBorder="1" applyAlignment="1"/>
    <xf numFmtId="0" fontId="13" fillId="0" borderId="5" xfId="0" applyFont="1" applyBorder="1" applyAlignment="1">
      <alignment horizontal="center"/>
    </xf>
    <xf numFmtId="0" fontId="13" fillId="0" borderId="4" xfId="0" applyFont="1" applyBorder="1" applyAlignment="1"/>
    <xf numFmtId="0" fontId="32" fillId="0" borderId="4" xfId="0" applyFont="1" applyBorder="1" applyAlignment="1"/>
    <xf numFmtId="0" fontId="14" fillId="0" borderId="4" xfId="0" applyFont="1" applyBorder="1" applyAlignment="1"/>
    <xf numFmtId="179" fontId="49" fillId="7" borderId="5" xfId="24" applyNumberFormat="1" applyFont="1" applyBorder="1" applyAlignment="1"/>
    <xf numFmtId="0" fontId="0" fillId="0" borderId="2" xfId="0" applyBorder="1" applyAlignment="1"/>
    <xf numFmtId="0" fontId="0" fillId="0" borderId="3" xfId="0" applyBorder="1" applyAlignment="1"/>
    <xf numFmtId="0" fontId="0" fillId="0" borderId="4" xfId="0" applyBorder="1" applyAlignment="1"/>
    <xf numFmtId="0" fontId="0" fillId="0" borderId="0" xfId="0" applyBorder="1" applyAlignment="1"/>
    <xf numFmtId="0" fontId="1" fillId="0" borderId="0" xfId="0" applyFont="1" applyBorder="1" applyAlignment="1">
      <alignment horizontal="left"/>
    </xf>
    <xf numFmtId="179" fontId="45" fillId="2" borderId="5" xfId="0" applyNumberFormat="1" applyFont="1" applyFill="1" applyBorder="1"/>
    <xf numFmtId="0" fontId="41" fillId="0" borderId="5" xfId="0" applyFont="1" applyBorder="1"/>
    <xf numFmtId="179" fontId="35" fillId="0" borderId="5" xfId="0" applyNumberFormat="1" applyFont="1" applyBorder="1"/>
    <xf numFmtId="0" fontId="35" fillId="0" borderId="2" xfId="0" applyFont="1" applyBorder="1" applyAlignment="1">
      <alignment horizontal="right"/>
    </xf>
    <xf numFmtId="179" fontId="15" fillId="0" borderId="5" xfId="0" applyNumberFormat="1" applyFont="1" applyBorder="1"/>
    <xf numFmtId="0" fontId="20" fillId="2" borderId="0" xfId="0" applyFont="1" applyFill="1" applyBorder="1" applyAlignment="1">
      <alignment horizontal="center"/>
    </xf>
    <xf numFmtId="179" fontId="20" fillId="2" borderId="0" xfId="0" applyNumberFormat="1" applyFont="1" applyFill="1" applyBorder="1"/>
    <xf numFmtId="0" fontId="1" fillId="0" borderId="17" xfId="0" applyFont="1" applyBorder="1" applyAlignment="1">
      <alignment horizontal="center"/>
    </xf>
    <xf numFmtId="0" fontId="1" fillId="0" borderId="17" xfId="0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1" fillId="0" borderId="19" xfId="0" applyFont="1" applyBorder="1" applyAlignment="1">
      <alignment horizontal="center"/>
    </xf>
    <xf numFmtId="0" fontId="1" fillId="0" borderId="19" xfId="0" applyFont="1" applyBorder="1" applyAlignment="1">
      <alignment horizontal="left"/>
    </xf>
    <xf numFmtId="0" fontId="1" fillId="0" borderId="8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35" fillId="2" borderId="5" xfId="0" applyFont="1" applyFill="1" applyBorder="1" applyAlignment="1"/>
    <xf numFmtId="0" fontId="35" fillId="2" borderId="2" xfId="0" applyFont="1" applyFill="1" applyBorder="1" applyAlignment="1">
      <alignment horizontal="left"/>
    </xf>
    <xf numFmtId="0" fontId="35" fillId="2" borderId="3" xfId="0" applyFont="1" applyFill="1" applyBorder="1" applyAlignment="1">
      <alignment horizontal="left"/>
    </xf>
    <xf numFmtId="0" fontId="35" fillId="2" borderId="4" xfId="0" applyFont="1" applyFill="1" applyBorder="1" applyAlignment="1">
      <alignment horizontal="left"/>
    </xf>
    <xf numFmtId="0" fontId="20" fillId="2" borderId="5" xfId="0" applyFont="1" applyFill="1" applyBorder="1"/>
    <xf numFmtId="179" fontId="1" fillId="0" borderId="19" xfId="0" applyNumberFormat="1" applyFont="1" applyBorder="1"/>
    <xf numFmtId="0" fontId="20" fillId="0" borderId="5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2" fillId="0" borderId="2" xfId="0" applyFont="1" applyBorder="1" applyAlignment="1"/>
    <xf numFmtId="0" fontId="32" fillId="0" borderId="3" xfId="0" applyFont="1" applyBorder="1" applyAlignment="1"/>
    <xf numFmtId="0" fontId="9" fillId="0" borderId="16" xfId="0" applyFont="1" applyBorder="1" applyAlignment="1">
      <alignment horizontal="center"/>
    </xf>
    <xf numFmtId="0" fontId="15" fillId="0" borderId="5" xfId="0" applyFont="1" applyBorder="1" applyAlignment="1">
      <alignment horizontal="right"/>
    </xf>
    <xf numFmtId="0" fontId="32" fillId="0" borderId="2" xfId="0" applyFont="1" applyBorder="1" applyAlignment="1">
      <alignment horizontal="left"/>
    </xf>
    <xf numFmtId="0" fontId="32" fillId="0" borderId="3" xfId="0" applyFont="1" applyBorder="1" applyAlignment="1">
      <alignment horizontal="left"/>
    </xf>
    <xf numFmtId="0" fontId="32" fillId="0" borderId="4" xfId="0" applyFont="1" applyBorder="1" applyAlignment="1">
      <alignment horizontal="left"/>
    </xf>
    <xf numFmtId="0" fontId="20" fillId="0" borderId="4" xfId="0" applyFont="1" applyBorder="1" applyAlignment="1"/>
    <xf numFmtId="0" fontId="9" fillId="0" borderId="3" xfId="0" applyFont="1" applyBorder="1" applyAlignment="1"/>
    <xf numFmtId="0" fontId="1" fillId="0" borderId="0" xfId="0" applyFont="1" applyBorder="1" applyAlignment="1"/>
    <xf numFmtId="179" fontId="50" fillId="0" borderId="0" xfId="0" applyNumberFormat="1" applyFont="1"/>
    <xf numFmtId="179" fontId="1" fillId="0" borderId="3" xfId="0" applyNumberFormat="1" applyFont="1" applyBorder="1"/>
    <xf numFmtId="0" fontId="20" fillId="2" borderId="13" xfId="0" applyFont="1" applyFill="1" applyBorder="1" applyAlignment="1">
      <alignment horizontal="center"/>
    </xf>
    <xf numFmtId="0" fontId="20" fillId="2" borderId="7" xfId="0" applyFont="1" applyFill="1" applyBorder="1" applyAlignment="1">
      <alignment horizontal="center"/>
    </xf>
    <xf numFmtId="179" fontId="1" fillId="0" borderId="4" xfId="0" applyNumberFormat="1" applyFont="1" applyBorder="1"/>
    <xf numFmtId="179" fontId="1" fillId="0" borderId="18" xfId="0" applyNumberFormat="1" applyFont="1" applyBorder="1"/>
    <xf numFmtId="0" fontId="1" fillId="0" borderId="1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9" fillId="0" borderId="8" xfId="0" applyFont="1" applyBorder="1"/>
    <xf numFmtId="0" fontId="9" fillId="0" borderId="9" xfId="0" applyFont="1" applyBorder="1"/>
    <xf numFmtId="179" fontId="9" fillId="0" borderId="0" xfId="0" applyNumberFormat="1" applyFont="1"/>
    <xf numFmtId="0" fontId="1" fillId="0" borderId="19" xfId="0" applyFont="1" applyBorder="1"/>
    <xf numFmtId="0" fontId="9" fillId="0" borderId="16" xfId="0" applyFont="1" applyBorder="1"/>
    <xf numFmtId="0" fontId="9" fillId="0" borderId="18" xfId="0" applyFont="1" applyBorder="1"/>
    <xf numFmtId="0" fontId="32" fillId="0" borderId="0" xfId="0" applyFont="1"/>
    <xf numFmtId="0" fontId="1" fillId="0" borderId="1" xfId="0" applyFont="1" applyBorder="1" applyAlignment="1">
      <alignment horizontal="center" textRotation="42"/>
    </xf>
    <xf numFmtId="0" fontId="1" fillId="0" borderId="8" xfId="0" applyFont="1" applyBorder="1" applyAlignment="1">
      <alignment horizontal="center" textRotation="42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textRotation="42"/>
    </xf>
    <xf numFmtId="178" fontId="0" fillId="0" borderId="0" xfId="0" applyNumberFormat="1"/>
    <xf numFmtId="3" fontId="1" fillId="0" borderId="5" xfId="0" applyNumberFormat="1" applyFont="1" applyBorder="1"/>
    <xf numFmtId="0" fontId="32" fillId="0" borderId="5" xfId="0" applyFont="1" applyBorder="1"/>
    <xf numFmtId="0" fontId="51" fillId="0" borderId="5" xfId="0" applyFont="1" applyBorder="1" applyAlignment="1">
      <alignment horizontal="left"/>
    </xf>
    <xf numFmtId="49" fontId="51" fillId="0" borderId="5" xfId="0" applyNumberFormat="1" applyFont="1" applyBorder="1" applyAlignment="1">
      <alignment vertical="top" wrapText="1"/>
    </xf>
    <xf numFmtId="0" fontId="50" fillId="0" borderId="5" xfId="0" applyFont="1" applyBorder="1" applyAlignment="1">
      <alignment horizontal="left"/>
    </xf>
    <xf numFmtId="49" fontId="50" fillId="0" borderId="5" xfId="0" applyNumberFormat="1" applyFont="1" applyBorder="1" applyAlignment="1">
      <alignment vertical="top" wrapText="1"/>
    </xf>
  </cellXfs>
  <cellStyles count="52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  <cellStyle name="Обычный 3" xfId="50"/>
    <cellStyle name="Обычный_экономическая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tyles" Target="styles.xml"/><Relationship Id="rId17" Type="http://schemas.openxmlformats.org/officeDocument/2006/relationships/sharedStrings" Target="sharedString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J428"/>
  <sheetViews>
    <sheetView topLeftCell="A14" workbookViewId="0">
      <selection activeCell="O13" sqref="O13"/>
    </sheetView>
  </sheetViews>
  <sheetFormatPr defaultColWidth="9" defaultRowHeight="14.4"/>
  <cols>
    <col min="2" max="2" width="14.4259259259259" customWidth="1"/>
    <col min="3" max="3" width="45.8518518518519" customWidth="1"/>
    <col min="4" max="4" width="9.42592592592593" customWidth="1"/>
    <col min="5" max="5" width="9.57407407407407" customWidth="1"/>
  </cols>
  <sheetData>
    <row r="1" hidden="1"/>
    <row r="2" hidden="1"/>
    <row r="3" ht="23.25" customHeight="1" spans="2:10">
      <c r="B3" s="178" t="s">
        <v>0</v>
      </c>
      <c r="C3" s="463"/>
      <c r="D3" s="463"/>
      <c r="E3" s="463"/>
      <c r="F3" s="463"/>
      <c r="G3" s="1"/>
      <c r="H3" s="1"/>
    </row>
    <row r="4" ht="26.25" customHeight="1" spans="2:10">
      <c r="B4" s="178"/>
      <c r="C4" s="463"/>
      <c r="D4" s="463"/>
      <c r="E4" s="463"/>
      <c r="F4" s="463"/>
      <c r="G4" s="1" t="s">
        <v>1</v>
      </c>
      <c r="H4" s="1"/>
    </row>
    <row r="5" spans="2:10">
      <c r="B5" s="464" t="s">
        <v>2</v>
      </c>
      <c r="C5" s="83" t="s">
        <v>3</v>
      </c>
      <c r="D5" s="436" t="s">
        <v>4</v>
      </c>
      <c r="E5" s="437"/>
      <c r="F5" s="437"/>
      <c r="G5" s="437"/>
      <c r="H5" s="438"/>
    </row>
    <row r="6" spans="2:10">
      <c r="B6" s="465"/>
      <c r="C6" s="88"/>
      <c r="D6" s="466" t="s">
        <v>5</v>
      </c>
      <c r="E6" s="436" t="s">
        <v>6</v>
      </c>
      <c r="F6" s="437"/>
      <c r="G6" s="437"/>
      <c r="H6" s="438"/>
    </row>
    <row r="7" spans="2:10">
      <c r="B7" s="467"/>
      <c r="C7" s="91"/>
      <c r="D7" s="373"/>
      <c r="E7" s="287" t="s">
        <v>7</v>
      </c>
      <c r="F7" s="287" t="s">
        <v>8</v>
      </c>
      <c r="G7" s="287" t="s">
        <v>9</v>
      </c>
      <c r="H7" s="287" t="s">
        <v>10</v>
      </c>
    </row>
    <row r="8" ht="15.6" spans="2:10">
      <c r="B8" s="108"/>
      <c r="C8" s="109" t="s">
        <v>11</v>
      </c>
      <c r="D8" s="67">
        <f>D9+D264</f>
        <v>30246.2</v>
      </c>
      <c r="E8" s="67">
        <f>E9+E264</f>
        <v>6774.89474080877</v>
      </c>
      <c r="F8" s="67">
        <f>F9+F264</f>
        <v>7698.97617001276</v>
      </c>
      <c r="G8" s="67">
        <f>G9+G264</f>
        <v>7578.38792187663</v>
      </c>
      <c r="H8" s="67">
        <f>H9+H264</f>
        <v>8193.94116730184</v>
      </c>
      <c r="J8" s="468"/>
    </row>
    <row r="9" ht="15.6" spans="2:10">
      <c r="B9" s="108">
        <v>1</v>
      </c>
      <c r="C9" s="111" t="s">
        <v>12</v>
      </c>
      <c r="D9" s="35">
        <f>D10+D266</f>
        <v>12993.1</v>
      </c>
      <c r="E9" s="35">
        <f>E10+E266</f>
        <v>2461.59474080877</v>
      </c>
      <c r="F9" s="35">
        <f>F10+F266</f>
        <v>3385.77617001276</v>
      </c>
      <c r="G9" s="35">
        <f>G10+G266</f>
        <v>3265.08792187663</v>
      </c>
      <c r="H9" s="35">
        <f>H10+H266</f>
        <v>3880.64116730184</v>
      </c>
      <c r="J9" s="468"/>
    </row>
    <row r="10" ht="15.6" spans="2:10">
      <c r="B10" s="108">
        <v>11</v>
      </c>
      <c r="C10" s="113" t="s">
        <v>13</v>
      </c>
      <c r="D10" s="35">
        <f>D11+D51</f>
        <v>8718.4</v>
      </c>
      <c r="E10" s="35">
        <f>E11+E51</f>
        <v>1758.11963322044</v>
      </c>
      <c r="F10" s="35">
        <f>F11+F51</f>
        <v>2389.33539681688</v>
      </c>
      <c r="G10" s="35">
        <f>G11+G51</f>
        <v>2196.50529301065</v>
      </c>
      <c r="H10" s="35">
        <f>H11+H51</f>
        <v>2374.43967695203</v>
      </c>
      <c r="J10" s="468"/>
    </row>
    <row r="11" ht="31.2" spans="2:10">
      <c r="B11" s="108">
        <v>111</v>
      </c>
      <c r="C11" s="111" t="s">
        <v>14</v>
      </c>
      <c r="D11" s="35">
        <f>D12+D40+D42</f>
        <v>8718.4</v>
      </c>
      <c r="E11" s="35">
        <f>E12+E40+E42</f>
        <v>1758.11963322044</v>
      </c>
      <c r="F11" s="35">
        <f>F12+F40+F42</f>
        <v>2389.33539681688</v>
      </c>
      <c r="G11" s="35">
        <f>G12+G40+G42</f>
        <v>2196.50529301065</v>
      </c>
      <c r="H11" s="35">
        <f>H12+H40+H42</f>
        <v>2374.43967695203</v>
      </c>
      <c r="J11" s="468"/>
    </row>
    <row r="12" ht="15.6" spans="2:10">
      <c r="B12" s="108">
        <v>1111</v>
      </c>
      <c r="C12" s="114" t="s">
        <v>15</v>
      </c>
      <c r="D12" s="35">
        <f>D14+D27</f>
        <v>8491</v>
      </c>
      <c r="E12" s="35">
        <f>E14+E27</f>
        <v>1700.80042905302</v>
      </c>
      <c r="F12" s="35">
        <f>F14+F27</f>
        <v>2329.34946368373</v>
      </c>
      <c r="G12" s="35">
        <f>G14+G27</f>
        <v>2096.84946368373</v>
      </c>
      <c r="H12" s="35">
        <f>H14+H27</f>
        <v>2364.00064357953</v>
      </c>
      <c r="J12" s="468"/>
    </row>
    <row r="13" ht="32.25" customHeight="1" spans="2:10">
      <c r="B13" s="108">
        <v>11111</v>
      </c>
      <c r="C13" s="114" t="s">
        <v>14</v>
      </c>
      <c r="D13" s="42">
        <f>D14</f>
        <v>8470</v>
      </c>
      <c r="E13" s="35">
        <f>E14</f>
        <v>1696.6</v>
      </c>
      <c r="F13" s="35">
        <f>F14</f>
        <v>2324.1</v>
      </c>
      <c r="G13" s="35">
        <f>G14</f>
        <v>2091.6</v>
      </c>
      <c r="H13" s="35">
        <f>H14</f>
        <v>2357.7</v>
      </c>
      <c r="J13" s="468"/>
    </row>
    <row r="14" ht="15" customHeight="1" spans="2:10">
      <c r="B14" s="108">
        <v>11111100</v>
      </c>
      <c r="C14" s="114" t="s">
        <v>16</v>
      </c>
      <c r="D14" s="35">
        <f>E14+F14+G14+H14</f>
        <v>8470</v>
      </c>
      <c r="E14" s="327">
        <v>1696.6</v>
      </c>
      <c r="F14" s="327">
        <v>2324.1</v>
      </c>
      <c r="G14" s="327">
        <v>2091.6</v>
      </c>
      <c r="H14" s="328">
        <v>2357.7</v>
      </c>
      <c r="J14" s="468"/>
    </row>
    <row r="15" ht="31.2" hidden="1" spans="2:10">
      <c r="B15" s="108">
        <v>11111200</v>
      </c>
      <c r="C15" s="114" t="s">
        <v>17</v>
      </c>
      <c r="D15" s="40"/>
      <c r="E15" s="40"/>
      <c r="F15" s="40"/>
      <c r="G15" s="40"/>
      <c r="H15" s="40"/>
      <c r="J15" s="468"/>
    </row>
    <row r="16" ht="31.2" hidden="1" spans="2:10">
      <c r="B16" s="108">
        <v>11112</v>
      </c>
      <c r="C16" s="114" t="s">
        <v>18</v>
      </c>
      <c r="D16" s="40"/>
      <c r="E16" s="469"/>
      <c r="F16" s="469"/>
      <c r="G16" s="469"/>
      <c r="H16" s="469"/>
      <c r="J16" s="468"/>
    </row>
    <row r="17" ht="30.75" customHeight="1" spans="2:10">
      <c r="B17" s="108">
        <v>11112100</v>
      </c>
      <c r="C17" s="114" t="s">
        <v>18</v>
      </c>
      <c r="D17" s="40"/>
      <c r="E17" s="40"/>
      <c r="F17" s="40"/>
      <c r="G17" s="40"/>
      <c r="H17" s="40"/>
      <c r="J17" s="468"/>
    </row>
    <row r="18" ht="15.6" hidden="1" spans="2:10">
      <c r="B18" s="108">
        <v>11113</v>
      </c>
      <c r="C18" s="114" t="s">
        <v>19</v>
      </c>
      <c r="D18" s="40"/>
      <c r="E18" s="40"/>
      <c r="F18" s="40"/>
      <c r="G18" s="40"/>
      <c r="H18" s="40"/>
      <c r="J18" s="468"/>
    </row>
    <row r="19" ht="15.6" hidden="1" spans="2:10">
      <c r="B19" s="108">
        <v>11113100</v>
      </c>
      <c r="C19" s="114" t="s">
        <v>19</v>
      </c>
      <c r="D19" s="40"/>
      <c r="E19" s="469"/>
      <c r="F19" s="469"/>
      <c r="G19" s="469"/>
      <c r="H19" s="469"/>
      <c r="J19" s="468"/>
    </row>
    <row r="20" ht="15.6" hidden="1" spans="2:10">
      <c r="B20" s="108">
        <v>11113200</v>
      </c>
      <c r="C20" s="114" t="s">
        <v>20</v>
      </c>
      <c r="D20" s="40"/>
      <c r="E20" s="40"/>
      <c r="F20" s="40"/>
      <c r="G20" s="40"/>
      <c r="H20" s="40"/>
      <c r="J20" s="468"/>
    </row>
    <row r="21" ht="31.2" hidden="1" spans="2:10">
      <c r="B21" s="108">
        <v>11113300</v>
      </c>
      <c r="C21" s="114" t="s">
        <v>21</v>
      </c>
      <c r="D21" s="40"/>
      <c r="E21" s="469"/>
      <c r="F21" s="469"/>
      <c r="G21" s="469"/>
      <c r="H21" s="469"/>
      <c r="J21" s="468"/>
    </row>
    <row r="22" ht="15.6" hidden="1" spans="2:10">
      <c r="B22" s="108">
        <v>1112</v>
      </c>
      <c r="C22" s="114" t="s">
        <v>22</v>
      </c>
      <c r="D22" s="40"/>
      <c r="E22" s="40"/>
      <c r="F22" s="40"/>
      <c r="G22" s="40"/>
      <c r="H22" s="40"/>
      <c r="J22" s="468"/>
    </row>
    <row r="23" ht="15.6" hidden="1" spans="2:10">
      <c r="B23" s="108">
        <v>11121</v>
      </c>
      <c r="C23" s="114" t="s">
        <v>23</v>
      </c>
      <c r="D23" s="40"/>
      <c r="E23" s="469"/>
      <c r="F23" s="469"/>
      <c r="G23" s="469"/>
      <c r="H23" s="469"/>
      <c r="J23" s="468"/>
    </row>
    <row r="24" ht="31.2" hidden="1" spans="2:10">
      <c r="B24" s="108">
        <v>11121100</v>
      </c>
      <c r="C24" s="114" t="s">
        <v>24</v>
      </c>
      <c r="D24" s="40"/>
      <c r="E24" s="40"/>
      <c r="F24" s="40"/>
      <c r="G24" s="40"/>
      <c r="H24" s="40"/>
      <c r="J24" s="468"/>
    </row>
    <row r="25" ht="15.6" spans="2:10">
      <c r="B25" s="108">
        <v>11122</v>
      </c>
      <c r="C25" s="114" t="s">
        <v>25</v>
      </c>
      <c r="D25" s="40">
        <f>D27</f>
        <v>21</v>
      </c>
      <c r="E25" s="42">
        <f>E27</f>
        <v>4.20042905301869</v>
      </c>
      <c r="F25" s="67">
        <f>F27</f>
        <v>5.24946368372663</v>
      </c>
      <c r="G25" s="67">
        <f>G27</f>
        <v>5.24946368372663</v>
      </c>
      <c r="H25" s="67">
        <f>H27</f>
        <v>6.30064357952804</v>
      </c>
      <c r="J25" s="468"/>
    </row>
    <row r="26" ht="15.6" spans="2:10">
      <c r="B26" s="108">
        <v>11122100</v>
      </c>
      <c r="C26" s="114" t="s">
        <v>26</v>
      </c>
      <c r="D26" s="40"/>
      <c r="E26" s="35"/>
      <c r="F26" s="35"/>
      <c r="G26" s="35"/>
      <c r="H26" s="35"/>
      <c r="J26" s="468"/>
    </row>
    <row r="27" ht="15" customHeight="1" spans="2:10">
      <c r="B27" s="108">
        <v>11122200</v>
      </c>
      <c r="C27" s="114" t="s">
        <v>27</v>
      </c>
      <c r="D27" s="40">
        <f>E27+F27+G27+H27</f>
        <v>21</v>
      </c>
      <c r="E27" s="327">
        <v>4.20042905301869</v>
      </c>
      <c r="F27" s="327">
        <v>5.24946368372663</v>
      </c>
      <c r="G27" s="327">
        <v>5.24946368372663</v>
      </c>
      <c r="H27" s="328">
        <v>6.30064357952804</v>
      </c>
      <c r="J27" s="468"/>
    </row>
    <row r="28" ht="12.75" hidden="1" customHeight="1" spans="2:10">
      <c r="B28" s="108">
        <v>1113</v>
      </c>
      <c r="C28" s="116" t="s">
        <v>28</v>
      </c>
      <c r="D28" s="35"/>
      <c r="E28" s="35"/>
      <c r="F28" s="35"/>
      <c r="G28" s="35"/>
      <c r="H28" s="35"/>
      <c r="J28" s="468"/>
    </row>
    <row r="29" ht="10.5" hidden="1" customHeight="1" spans="2:10">
      <c r="B29" s="108">
        <v>11131</v>
      </c>
      <c r="C29" s="116" t="s">
        <v>29</v>
      </c>
      <c r="D29" s="35"/>
      <c r="E29" s="35"/>
      <c r="F29" s="35"/>
      <c r="G29" s="35"/>
      <c r="H29" s="35"/>
      <c r="J29" s="468"/>
    </row>
    <row r="30" ht="6.75" hidden="1" customHeight="1" spans="2:10">
      <c r="B30" s="108">
        <v>11131100</v>
      </c>
      <c r="C30" s="116" t="s">
        <v>29</v>
      </c>
      <c r="D30" s="35"/>
      <c r="E30" s="35"/>
      <c r="F30" s="35"/>
      <c r="G30" s="35"/>
      <c r="H30" s="35"/>
      <c r="J30" s="468"/>
    </row>
    <row r="31" ht="15.6" spans="2:10">
      <c r="B31" s="108">
        <v>113</v>
      </c>
      <c r="C31" s="114" t="s">
        <v>30</v>
      </c>
      <c r="D31" s="67">
        <f>D38+D42</f>
        <v>227.4</v>
      </c>
      <c r="E31" s="67">
        <f>E38+E42</f>
        <v>57.3192041674194</v>
      </c>
      <c r="F31" s="67">
        <f>F38+F42</f>
        <v>59.9859331331551</v>
      </c>
      <c r="G31" s="67">
        <f>G38+G42</f>
        <v>99.6558293269267</v>
      </c>
      <c r="H31" s="67">
        <f>H38+H42</f>
        <v>10.4390333724988</v>
      </c>
      <c r="J31" s="468"/>
    </row>
    <row r="32" ht="15.6" spans="2:10">
      <c r="B32" s="108">
        <v>1131</v>
      </c>
      <c r="C32" s="114" t="s">
        <v>31</v>
      </c>
      <c r="D32" s="35">
        <f>D38</f>
        <v>0</v>
      </c>
      <c r="E32" s="35">
        <v>28.1</v>
      </c>
      <c r="F32" s="35">
        <v>37.2</v>
      </c>
      <c r="G32" s="35">
        <v>120.7</v>
      </c>
      <c r="H32" s="35">
        <v>0</v>
      </c>
      <c r="J32" s="468"/>
    </row>
    <row r="33" ht="15.6" spans="2:10">
      <c r="B33" s="108">
        <v>11311</v>
      </c>
      <c r="C33" s="114" t="s">
        <v>32</v>
      </c>
      <c r="D33" s="35"/>
      <c r="E33" s="35"/>
      <c r="F33" s="35"/>
      <c r="G33" s="35"/>
      <c r="H33" s="35"/>
      <c r="J33" s="468"/>
    </row>
    <row r="34" ht="31.2" spans="2:10">
      <c r="B34" s="108">
        <v>11311100</v>
      </c>
      <c r="C34" s="114" t="s">
        <v>33</v>
      </c>
      <c r="D34" s="35"/>
      <c r="E34" s="35"/>
      <c r="F34" s="35"/>
      <c r="G34" s="35"/>
      <c r="H34" s="35"/>
      <c r="J34" s="468"/>
    </row>
    <row r="35" ht="31.2" spans="2:10">
      <c r="B35" s="108">
        <v>11311200</v>
      </c>
      <c r="C35" s="114" t="s">
        <v>34</v>
      </c>
      <c r="D35" s="35"/>
      <c r="E35" s="35"/>
      <c r="F35" s="35"/>
      <c r="G35" s="35"/>
      <c r="H35" s="35"/>
      <c r="J35" s="468"/>
    </row>
    <row r="36" ht="31.2" hidden="1" spans="2:10">
      <c r="B36" s="108">
        <v>11311300</v>
      </c>
      <c r="C36" s="114" t="s">
        <v>35</v>
      </c>
      <c r="D36" s="35"/>
      <c r="E36" s="35"/>
      <c r="F36" s="35"/>
      <c r="G36" s="35"/>
      <c r="H36" s="35"/>
      <c r="J36" s="468"/>
    </row>
    <row r="37" ht="15.6" hidden="1" spans="2:10">
      <c r="B37" s="108">
        <v>11312</v>
      </c>
      <c r="C37" s="114" t="s">
        <v>36</v>
      </c>
      <c r="D37" s="35"/>
      <c r="E37" s="35"/>
      <c r="F37" s="35"/>
      <c r="G37" s="35"/>
      <c r="H37" s="35"/>
      <c r="J37" s="468"/>
    </row>
    <row r="38" ht="15.6" spans="2:10">
      <c r="B38" s="117">
        <v>113121</v>
      </c>
      <c r="C38" s="111" t="s">
        <v>37</v>
      </c>
      <c r="D38" s="40">
        <f>D40</f>
        <v>0</v>
      </c>
      <c r="E38" s="67">
        <f>E40</f>
        <v>0</v>
      </c>
      <c r="F38" s="67">
        <f>F40</f>
        <v>0</v>
      </c>
      <c r="G38" s="67">
        <f>G40</f>
        <v>0</v>
      </c>
      <c r="H38" s="67">
        <f>H40</f>
        <v>0</v>
      </c>
      <c r="J38" s="468"/>
    </row>
    <row r="39" ht="31.2" spans="2:10">
      <c r="B39" s="108">
        <v>11312110</v>
      </c>
      <c r="C39" s="114" t="s">
        <v>38</v>
      </c>
      <c r="D39" s="40"/>
      <c r="E39" s="35"/>
      <c r="F39" s="35"/>
      <c r="G39" s="35"/>
      <c r="H39" s="35"/>
      <c r="J39" s="468"/>
    </row>
    <row r="40" ht="30.75" customHeight="1" spans="2:10">
      <c r="B40" s="108">
        <v>11312120</v>
      </c>
      <c r="C40" s="114" t="s">
        <v>39</v>
      </c>
      <c r="D40" s="40">
        <f>E40+F40+G40+H40</f>
        <v>0</v>
      </c>
      <c r="E40" s="35"/>
      <c r="F40" s="35"/>
      <c r="G40" s="35"/>
      <c r="H40" s="35">
        <v>0</v>
      </c>
      <c r="J40" s="468"/>
    </row>
    <row r="41" ht="15.6" hidden="1" spans="2:10">
      <c r="B41" s="108">
        <v>1132</v>
      </c>
      <c r="C41" s="114" t="s">
        <v>40</v>
      </c>
      <c r="D41" s="40"/>
      <c r="E41" s="40"/>
      <c r="F41" s="40"/>
      <c r="G41" s="40"/>
      <c r="H41" s="40"/>
      <c r="J41" s="468"/>
    </row>
    <row r="42" ht="15.6" spans="2:10">
      <c r="B42" s="117">
        <v>11321</v>
      </c>
      <c r="C42" s="111" t="s">
        <v>40</v>
      </c>
      <c r="D42" s="40">
        <f>D43+D44+D45</f>
        <v>227.4</v>
      </c>
      <c r="E42" s="306">
        <f>E43+E44+E45</f>
        <v>57.3192041674194</v>
      </c>
      <c r="F42" s="306">
        <f>F43+F44+F45</f>
        <v>59.9859331331551</v>
      </c>
      <c r="G42" s="306">
        <f>G43+G44+G45</f>
        <v>99.6558293269267</v>
      </c>
      <c r="H42" s="306">
        <f>H43+H44+H45</f>
        <v>10.4390333724988</v>
      </c>
      <c r="J42" s="468"/>
    </row>
    <row r="43" ht="31.2" spans="2:10">
      <c r="B43" s="108">
        <v>11321100</v>
      </c>
      <c r="C43" s="114" t="s">
        <v>41</v>
      </c>
      <c r="D43" s="40">
        <f>E43+F43+G43+H43</f>
        <v>172.4</v>
      </c>
      <c r="E43" s="327">
        <v>40.2664359861592</v>
      </c>
      <c r="F43" s="327">
        <v>46.2318339100346</v>
      </c>
      <c r="G43" s="327">
        <v>85.9017301038062</v>
      </c>
      <c r="H43" s="328">
        <v>0</v>
      </c>
      <c r="J43" s="468"/>
    </row>
    <row r="44" ht="31.2" spans="2:10">
      <c r="B44" s="108">
        <v>11321200</v>
      </c>
      <c r="C44" s="114" t="s">
        <v>42</v>
      </c>
      <c r="D44" s="40"/>
      <c r="E44" s="327"/>
      <c r="F44" s="327"/>
      <c r="G44" s="327"/>
      <c r="H44" s="328"/>
      <c r="J44" s="468"/>
    </row>
    <row r="45" ht="46.5" customHeight="1" spans="2:10">
      <c r="B45" s="108">
        <v>11321300</v>
      </c>
      <c r="C45" s="114" t="s">
        <v>43</v>
      </c>
      <c r="D45" s="40">
        <f>E45+F45+G45+H45</f>
        <v>55</v>
      </c>
      <c r="E45" s="327">
        <v>17.0527681812602</v>
      </c>
      <c r="F45" s="327">
        <v>13.7540992231205</v>
      </c>
      <c r="G45" s="327">
        <v>13.7540992231205</v>
      </c>
      <c r="H45" s="328">
        <v>10.4390333724988</v>
      </c>
      <c r="J45" s="468"/>
    </row>
    <row r="46" ht="31.2" hidden="1" spans="2:10">
      <c r="B46" s="108">
        <v>114</v>
      </c>
      <c r="C46" s="114" t="s">
        <v>44</v>
      </c>
      <c r="D46" s="40"/>
      <c r="E46" s="40"/>
      <c r="F46" s="40"/>
      <c r="G46" s="40"/>
      <c r="H46" s="40"/>
      <c r="J46" s="468"/>
    </row>
    <row r="47" ht="31.2" hidden="1" spans="2:10">
      <c r="B47" s="108">
        <v>1141</v>
      </c>
      <c r="C47" s="114" t="s">
        <v>45</v>
      </c>
      <c r="D47" s="40"/>
      <c r="E47" s="40"/>
      <c r="F47" s="40"/>
      <c r="G47" s="40"/>
      <c r="H47" s="40"/>
      <c r="J47" s="468"/>
    </row>
    <row r="48" ht="15.6" hidden="1" spans="2:10">
      <c r="B48" s="108">
        <v>11411</v>
      </c>
      <c r="C48" s="114" t="s">
        <v>46</v>
      </c>
      <c r="D48" s="40"/>
      <c r="E48" s="40"/>
      <c r="F48" s="40"/>
      <c r="G48" s="40"/>
      <c r="H48" s="40"/>
      <c r="J48" s="468"/>
    </row>
    <row r="49" ht="46.8" hidden="1" spans="2:10">
      <c r="B49" s="108">
        <v>11411100</v>
      </c>
      <c r="C49" s="114" t="s">
        <v>47</v>
      </c>
      <c r="D49" s="40"/>
      <c r="E49" s="40"/>
      <c r="F49" s="40"/>
      <c r="G49" s="40"/>
      <c r="H49" s="40"/>
      <c r="J49" s="468"/>
    </row>
    <row r="50" ht="31.2" hidden="1" spans="2:10">
      <c r="B50" s="108">
        <v>11411200</v>
      </c>
      <c r="C50" s="114" t="s">
        <v>48</v>
      </c>
      <c r="D50" s="40"/>
      <c r="E50" s="40"/>
      <c r="F50" s="40"/>
      <c r="G50" s="40"/>
      <c r="H50" s="40"/>
      <c r="J50" s="468"/>
    </row>
    <row r="51" ht="15" customHeight="1" spans="2:10">
      <c r="B51" s="108">
        <v>11412</v>
      </c>
      <c r="C51" s="114" t="s">
        <v>49</v>
      </c>
      <c r="D51" s="306">
        <f>D52</f>
        <v>0</v>
      </c>
      <c r="E51" s="306">
        <f>E52</f>
        <v>0</v>
      </c>
      <c r="F51" s="306">
        <f>F52</f>
        <v>0</v>
      </c>
      <c r="G51" s="306">
        <f>G52</f>
        <v>0</v>
      </c>
      <c r="H51" s="306">
        <f>H52</f>
        <v>0</v>
      </c>
      <c r="J51" s="468"/>
    </row>
    <row r="52" ht="15.6" hidden="1" spans="2:10">
      <c r="B52" s="108">
        <v>11412100</v>
      </c>
      <c r="C52" s="114" t="s">
        <v>49</v>
      </c>
      <c r="D52" s="42"/>
      <c r="E52" s="42"/>
      <c r="F52" s="42"/>
      <c r="G52" s="42"/>
      <c r="H52" s="42"/>
      <c r="J52" s="468"/>
    </row>
    <row r="53" ht="31.2" hidden="1" spans="2:10">
      <c r="B53" s="108">
        <v>11413</v>
      </c>
      <c r="C53" s="114" t="s">
        <v>50</v>
      </c>
      <c r="D53" s="40"/>
      <c r="E53" s="40"/>
      <c r="F53" s="40"/>
      <c r="G53" s="40"/>
      <c r="H53" s="40"/>
      <c r="J53" s="468"/>
    </row>
    <row r="54" ht="31.2" hidden="1" spans="2:10">
      <c r="B54" s="108">
        <v>11413100</v>
      </c>
      <c r="C54" s="114" t="s">
        <v>50</v>
      </c>
      <c r="D54" s="40"/>
      <c r="E54" s="40"/>
      <c r="F54" s="40"/>
      <c r="G54" s="40"/>
      <c r="H54" s="40"/>
      <c r="J54" s="468"/>
    </row>
    <row r="55" ht="31.2" hidden="1" spans="2:10">
      <c r="B55" s="108">
        <v>11414</v>
      </c>
      <c r="C55" s="114" t="s">
        <v>51</v>
      </c>
      <c r="D55" s="40"/>
      <c r="E55" s="40"/>
      <c r="F55" s="40"/>
      <c r="G55" s="40"/>
      <c r="H55" s="40"/>
      <c r="J55" s="468"/>
    </row>
    <row r="56" ht="31.2" hidden="1" spans="2:10">
      <c r="B56" s="108">
        <v>11414100</v>
      </c>
      <c r="C56" s="114" t="s">
        <v>52</v>
      </c>
      <c r="D56" s="40"/>
      <c r="E56" s="40"/>
      <c r="F56" s="40"/>
      <c r="G56" s="40"/>
      <c r="H56" s="40"/>
      <c r="J56" s="468"/>
    </row>
    <row r="57" ht="15.6" hidden="1" spans="2:10">
      <c r="B57" s="108">
        <v>1142</v>
      </c>
      <c r="C57" s="114" t="s">
        <v>53</v>
      </c>
      <c r="D57" s="40"/>
      <c r="E57" s="40"/>
      <c r="F57" s="40"/>
      <c r="G57" s="40"/>
      <c r="H57" s="40"/>
      <c r="J57" s="468"/>
    </row>
    <row r="58" ht="31.2" hidden="1" spans="2:10">
      <c r="B58" s="108">
        <v>11421</v>
      </c>
      <c r="C58" s="114" t="s">
        <v>54</v>
      </c>
      <c r="D58" s="40"/>
      <c r="E58" s="40"/>
      <c r="F58" s="40"/>
      <c r="G58" s="40"/>
      <c r="H58" s="40"/>
      <c r="J58" s="468"/>
    </row>
    <row r="59" ht="15.6" hidden="1" spans="2:10">
      <c r="B59" s="108">
        <v>114211</v>
      </c>
      <c r="C59" s="116" t="s">
        <v>55</v>
      </c>
      <c r="D59" s="40"/>
      <c r="E59" s="40"/>
      <c r="F59" s="40"/>
      <c r="G59" s="40"/>
      <c r="H59" s="40"/>
      <c r="J59" s="468"/>
    </row>
    <row r="60" ht="15.6" hidden="1" spans="2:10">
      <c r="B60" s="108">
        <v>11421110</v>
      </c>
      <c r="C60" s="114" t="s">
        <v>56</v>
      </c>
      <c r="D60" s="40"/>
      <c r="E60" s="40"/>
      <c r="F60" s="40"/>
      <c r="G60" s="40"/>
      <c r="H60" s="40"/>
      <c r="J60" s="468"/>
    </row>
    <row r="61" ht="15.6" hidden="1" spans="2:10">
      <c r="B61" s="108">
        <v>11421120</v>
      </c>
      <c r="C61" s="114" t="s">
        <v>57</v>
      </c>
      <c r="D61" s="40"/>
      <c r="E61" s="40"/>
      <c r="F61" s="40"/>
      <c r="G61" s="40"/>
      <c r="H61" s="40"/>
      <c r="J61" s="468"/>
    </row>
    <row r="62" ht="31.2" hidden="1" spans="2:10">
      <c r="B62" s="108">
        <v>11421130</v>
      </c>
      <c r="C62" s="114" t="s">
        <v>58</v>
      </c>
      <c r="D62" s="40"/>
      <c r="E62" s="40"/>
      <c r="F62" s="40"/>
      <c r="G62" s="40"/>
      <c r="H62" s="40"/>
      <c r="J62" s="468"/>
    </row>
    <row r="63" ht="15.6" hidden="1" spans="2:10">
      <c r="B63" s="108">
        <v>11421140</v>
      </c>
      <c r="C63" s="114" t="s">
        <v>59</v>
      </c>
      <c r="D63" s="40"/>
      <c r="E63" s="40"/>
      <c r="F63" s="40"/>
      <c r="G63" s="40"/>
      <c r="H63" s="40"/>
      <c r="J63" s="468"/>
    </row>
    <row r="64" ht="15.6" hidden="1" spans="2:10">
      <c r="B64" s="108">
        <v>11421150</v>
      </c>
      <c r="C64" s="114" t="s">
        <v>60</v>
      </c>
      <c r="D64" s="40"/>
      <c r="E64" s="40"/>
      <c r="F64" s="40"/>
      <c r="G64" s="40"/>
      <c r="H64" s="40"/>
      <c r="J64" s="468"/>
    </row>
    <row r="65" ht="15.6" hidden="1" spans="2:10">
      <c r="B65" s="108">
        <v>11421160</v>
      </c>
      <c r="C65" s="114" t="s">
        <v>61</v>
      </c>
      <c r="D65" s="40"/>
      <c r="E65" s="40"/>
      <c r="F65" s="40"/>
      <c r="G65" s="40"/>
      <c r="H65" s="40"/>
      <c r="J65" s="468"/>
    </row>
    <row r="66" ht="15.6" hidden="1" spans="2:10">
      <c r="B66" s="108">
        <v>11421170</v>
      </c>
      <c r="C66" s="114" t="s">
        <v>62</v>
      </c>
      <c r="D66" s="40"/>
      <c r="E66" s="40"/>
      <c r="F66" s="40"/>
      <c r="G66" s="40"/>
      <c r="H66" s="40"/>
      <c r="J66" s="468"/>
    </row>
    <row r="67" ht="15.6" hidden="1" spans="2:10">
      <c r="B67" s="108">
        <v>11421180</v>
      </c>
      <c r="C67" s="114" t="s">
        <v>63</v>
      </c>
      <c r="D67" s="40"/>
      <c r="E67" s="40"/>
      <c r="F67" s="40"/>
      <c r="G67" s="40"/>
      <c r="H67" s="40"/>
      <c r="J67" s="468"/>
    </row>
    <row r="68" ht="15.6" hidden="1" spans="2:10">
      <c r="B68" s="108">
        <v>11421190</v>
      </c>
      <c r="C68" s="114" t="s">
        <v>64</v>
      </c>
      <c r="D68" s="40"/>
      <c r="E68" s="40"/>
      <c r="F68" s="40"/>
      <c r="G68" s="40"/>
      <c r="H68" s="40"/>
      <c r="J68" s="468"/>
    </row>
    <row r="69" ht="15.6" hidden="1" spans="2:10">
      <c r="B69" s="108">
        <v>114212</v>
      </c>
      <c r="C69" s="116" t="s">
        <v>65</v>
      </c>
      <c r="D69" s="40"/>
      <c r="E69" s="40"/>
      <c r="F69" s="40"/>
      <c r="G69" s="40"/>
      <c r="H69" s="40"/>
      <c r="J69" s="468"/>
    </row>
    <row r="70" ht="15.6" hidden="1" spans="2:10">
      <c r="B70" s="108">
        <v>11421210</v>
      </c>
      <c r="C70" s="114" t="s">
        <v>66</v>
      </c>
      <c r="D70" s="40"/>
      <c r="E70" s="40"/>
      <c r="F70" s="40"/>
      <c r="G70" s="40"/>
      <c r="H70" s="40"/>
      <c r="J70" s="468"/>
    </row>
    <row r="71" ht="15.6" hidden="1" spans="2:10">
      <c r="B71" s="108">
        <v>11421220</v>
      </c>
      <c r="C71" s="114" t="s">
        <v>67</v>
      </c>
      <c r="D71" s="40"/>
      <c r="E71" s="40"/>
      <c r="F71" s="40"/>
      <c r="G71" s="40"/>
      <c r="H71" s="40"/>
      <c r="J71" s="468"/>
    </row>
    <row r="72" ht="15.6" hidden="1" spans="2:10">
      <c r="B72" s="108">
        <v>11421230</v>
      </c>
      <c r="C72" s="114" t="s">
        <v>68</v>
      </c>
      <c r="D72" s="40"/>
      <c r="E72" s="40"/>
      <c r="F72" s="40"/>
      <c r="G72" s="40"/>
      <c r="H72" s="40"/>
      <c r="J72" s="468"/>
    </row>
    <row r="73" ht="31.2" hidden="1" spans="2:10">
      <c r="B73" s="108">
        <v>11421290</v>
      </c>
      <c r="C73" s="114" t="s">
        <v>69</v>
      </c>
      <c r="D73" s="40"/>
      <c r="E73" s="40"/>
      <c r="F73" s="40"/>
      <c r="G73" s="40"/>
      <c r="H73" s="40"/>
      <c r="J73" s="468"/>
    </row>
    <row r="74" ht="15.6" hidden="1" spans="2:10">
      <c r="B74" s="108">
        <v>114213</v>
      </c>
      <c r="C74" s="114" t="s">
        <v>70</v>
      </c>
      <c r="D74" s="40"/>
      <c r="E74" s="40"/>
      <c r="F74" s="40"/>
      <c r="G74" s="40"/>
      <c r="H74" s="40"/>
      <c r="J74" s="468"/>
    </row>
    <row r="75" ht="31.2" hidden="1" spans="2:10">
      <c r="B75" s="108">
        <v>11421310</v>
      </c>
      <c r="C75" s="114" t="s">
        <v>71</v>
      </c>
      <c r="D75" s="40"/>
      <c r="E75" s="40"/>
      <c r="F75" s="40"/>
      <c r="G75" s="40"/>
      <c r="H75" s="40"/>
      <c r="J75" s="468"/>
    </row>
    <row r="76" ht="15.6" hidden="1" spans="2:10">
      <c r="B76" s="108">
        <v>11421320</v>
      </c>
      <c r="C76" s="114" t="s">
        <v>72</v>
      </c>
      <c r="D76" s="40"/>
      <c r="E76" s="40"/>
      <c r="F76" s="40"/>
      <c r="G76" s="40"/>
      <c r="H76" s="40"/>
      <c r="J76" s="468"/>
    </row>
    <row r="77" ht="15.6" hidden="1" spans="2:10">
      <c r="B77" s="108">
        <v>11421330</v>
      </c>
      <c r="C77" s="114" t="s">
        <v>73</v>
      </c>
      <c r="D77" s="40"/>
      <c r="E77" s="40"/>
      <c r="F77" s="40"/>
      <c r="G77" s="40"/>
      <c r="H77" s="40"/>
      <c r="J77" s="468"/>
    </row>
    <row r="78" ht="15.6" hidden="1" spans="2:10">
      <c r="B78" s="108">
        <v>11421340</v>
      </c>
      <c r="C78" s="114" t="s">
        <v>74</v>
      </c>
      <c r="D78" s="40"/>
      <c r="E78" s="40"/>
      <c r="F78" s="40"/>
      <c r="G78" s="40"/>
      <c r="H78" s="40"/>
      <c r="J78" s="468"/>
    </row>
    <row r="79" ht="15.6" hidden="1" spans="2:10">
      <c r="B79" s="108">
        <v>11421350</v>
      </c>
      <c r="C79" s="114" t="s">
        <v>75</v>
      </c>
      <c r="D79" s="40"/>
      <c r="E79" s="40"/>
      <c r="F79" s="40"/>
      <c r="G79" s="40"/>
      <c r="H79" s="40"/>
      <c r="J79" s="468"/>
    </row>
    <row r="80" ht="31.2" hidden="1" spans="2:10">
      <c r="B80" s="108">
        <v>11421360</v>
      </c>
      <c r="C80" s="114" t="s">
        <v>76</v>
      </c>
      <c r="D80" s="40"/>
      <c r="E80" s="40"/>
      <c r="F80" s="40"/>
      <c r="G80" s="40"/>
      <c r="H80" s="40"/>
      <c r="J80" s="468"/>
    </row>
    <row r="81" ht="15.6" hidden="1" spans="2:10">
      <c r="B81" s="108">
        <v>114214</v>
      </c>
      <c r="C81" s="116" t="s">
        <v>77</v>
      </c>
      <c r="D81" s="40"/>
      <c r="E81" s="40"/>
      <c r="F81" s="40"/>
      <c r="G81" s="40"/>
      <c r="H81" s="40"/>
      <c r="J81" s="468"/>
    </row>
    <row r="82" ht="31.2" hidden="1" spans="2:10">
      <c r="B82" s="108">
        <v>11421410</v>
      </c>
      <c r="C82" s="116" t="s">
        <v>78</v>
      </c>
      <c r="D82" s="40"/>
      <c r="E82" s="40"/>
      <c r="F82" s="40"/>
      <c r="G82" s="40"/>
      <c r="H82" s="40"/>
      <c r="J82" s="468"/>
    </row>
    <row r="83" ht="15.6" hidden="1" spans="2:10">
      <c r="B83" s="108">
        <v>11421420</v>
      </c>
      <c r="C83" s="116" t="s">
        <v>77</v>
      </c>
      <c r="D83" s="40"/>
      <c r="E83" s="40"/>
      <c r="F83" s="40"/>
      <c r="G83" s="40"/>
      <c r="H83" s="40"/>
      <c r="J83" s="468"/>
    </row>
    <row r="84" ht="31.2" hidden="1" spans="2:10">
      <c r="B84" s="108">
        <v>11422</v>
      </c>
      <c r="C84" s="116" t="s">
        <v>79</v>
      </c>
      <c r="D84" s="40"/>
      <c r="E84" s="40"/>
      <c r="F84" s="40"/>
      <c r="G84" s="40"/>
      <c r="H84" s="40"/>
      <c r="J84" s="468"/>
    </row>
    <row r="85" ht="15.6" hidden="1" spans="2:10">
      <c r="B85" s="108">
        <v>114221</v>
      </c>
      <c r="C85" s="116" t="s">
        <v>55</v>
      </c>
      <c r="D85" s="40"/>
      <c r="E85" s="40"/>
      <c r="F85" s="40"/>
      <c r="G85" s="40"/>
      <c r="H85" s="40"/>
      <c r="J85" s="468"/>
    </row>
    <row r="86" ht="15.6" hidden="1" spans="2:10">
      <c r="B86" s="108">
        <v>11422110</v>
      </c>
      <c r="C86" s="114" t="s">
        <v>56</v>
      </c>
      <c r="D86" s="40"/>
      <c r="E86" s="40"/>
      <c r="F86" s="40"/>
      <c r="G86" s="40"/>
      <c r="H86" s="40"/>
      <c r="J86" s="468"/>
    </row>
    <row r="87" ht="15.6" hidden="1" spans="2:10">
      <c r="B87" s="108">
        <v>11422120</v>
      </c>
      <c r="C87" s="114" t="s">
        <v>57</v>
      </c>
      <c r="D87" s="40"/>
      <c r="E87" s="40"/>
      <c r="F87" s="40"/>
      <c r="G87" s="40"/>
      <c r="H87" s="40"/>
      <c r="J87" s="468"/>
    </row>
    <row r="88" ht="31.2" hidden="1" spans="2:10">
      <c r="B88" s="108">
        <v>11422130</v>
      </c>
      <c r="C88" s="114" t="s">
        <v>58</v>
      </c>
      <c r="D88" s="40"/>
      <c r="E88" s="40"/>
      <c r="F88" s="40"/>
      <c r="G88" s="40"/>
      <c r="H88" s="40"/>
      <c r="J88" s="468"/>
    </row>
    <row r="89" ht="15.6" hidden="1" spans="2:10">
      <c r="B89" s="108">
        <v>11422140</v>
      </c>
      <c r="C89" s="114" t="s">
        <v>59</v>
      </c>
      <c r="D89" s="40"/>
      <c r="E89" s="40"/>
      <c r="F89" s="40"/>
      <c r="G89" s="40"/>
      <c r="H89" s="40"/>
      <c r="J89" s="468"/>
    </row>
    <row r="90" ht="15.6" hidden="1" spans="2:10">
      <c r="B90" s="108">
        <v>11422150</v>
      </c>
      <c r="C90" s="114" t="s">
        <v>60</v>
      </c>
      <c r="D90" s="40"/>
      <c r="E90" s="40"/>
      <c r="F90" s="40"/>
      <c r="G90" s="40"/>
      <c r="H90" s="40"/>
      <c r="J90" s="468"/>
    </row>
    <row r="91" ht="15.6" hidden="1" spans="2:10">
      <c r="B91" s="108">
        <v>11422160</v>
      </c>
      <c r="C91" s="114" t="s">
        <v>61</v>
      </c>
      <c r="D91" s="40"/>
      <c r="E91" s="40"/>
      <c r="F91" s="40"/>
      <c r="G91" s="40"/>
      <c r="H91" s="40"/>
      <c r="J91" s="468"/>
    </row>
    <row r="92" ht="15.6" hidden="1" spans="2:10">
      <c r="B92" s="108">
        <v>11422170</v>
      </c>
      <c r="C92" s="114" t="s">
        <v>62</v>
      </c>
      <c r="D92" s="40"/>
      <c r="E92" s="40"/>
      <c r="F92" s="40"/>
      <c r="G92" s="40"/>
      <c r="H92" s="40"/>
      <c r="J92" s="468"/>
    </row>
    <row r="93" ht="15.6" hidden="1" spans="2:10">
      <c r="B93" s="108">
        <v>11422180</v>
      </c>
      <c r="C93" s="114" t="s">
        <v>63</v>
      </c>
      <c r="D93" s="40"/>
      <c r="E93" s="40"/>
      <c r="F93" s="40"/>
      <c r="G93" s="40"/>
      <c r="H93" s="40"/>
      <c r="J93" s="468"/>
    </row>
    <row r="94" ht="15.6" hidden="1" spans="2:10">
      <c r="B94" s="108">
        <v>11422190</v>
      </c>
      <c r="C94" s="114" t="s">
        <v>64</v>
      </c>
      <c r="D94" s="40"/>
      <c r="E94" s="40"/>
      <c r="F94" s="40"/>
      <c r="G94" s="40"/>
      <c r="H94" s="40"/>
      <c r="J94" s="468"/>
    </row>
    <row r="95" ht="15.6" hidden="1" spans="2:10">
      <c r="B95" s="108">
        <v>114222</v>
      </c>
      <c r="C95" s="116" t="s">
        <v>65</v>
      </c>
      <c r="D95" s="40"/>
      <c r="E95" s="40"/>
      <c r="F95" s="40"/>
      <c r="G95" s="40"/>
      <c r="H95" s="40"/>
      <c r="J95" s="468"/>
    </row>
    <row r="96" ht="15.6" hidden="1" spans="2:10">
      <c r="B96" s="108">
        <v>11422210</v>
      </c>
      <c r="C96" s="114" t="s">
        <v>66</v>
      </c>
      <c r="D96" s="40"/>
      <c r="E96" s="40"/>
      <c r="F96" s="40"/>
      <c r="G96" s="40"/>
      <c r="H96" s="40"/>
      <c r="J96" s="468"/>
    </row>
    <row r="97" ht="15.6" hidden="1" spans="2:10">
      <c r="B97" s="108">
        <v>11422220</v>
      </c>
      <c r="C97" s="114" t="s">
        <v>67</v>
      </c>
      <c r="D97" s="40"/>
      <c r="E97" s="40"/>
      <c r="F97" s="40"/>
      <c r="G97" s="40"/>
      <c r="H97" s="40"/>
      <c r="J97" s="468"/>
    </row>
    <row r="98" ht="15.6" hidden="1" spans="2:10">
      <c r="B98" s="108">
        <v>11422230</v>
      </c>
      <c r="C98" s="114" t="s">
        <v>68</v>
      </c>
      <c r="D98" s="40"/>
      <c r="E98" s="40"/>
      <c r="F98" s="40"/>
      <c r="G98" s="40"/>
      <c r="H98" s="40"/>
      <c r="J98" s="468"/>
    </row>
    <row r="99" ht="31.2" hidden="1" spans="2:10">
      <c r="B99" s="108">
        <v>11422290</v>
      </c>
      <c r="C99" s="114" t="s">
        <v>69</v>
      </c>
      <c r="D99" s="40"/>
      <c r="E99" s="40"/>
      <c r="F99" s="40"/>
      <c r="G99" s="40"/>
      <c r="H99" s="40"/>
      <c r="J99" s="468"/>
    </row>
    <row r="100" ht="15.6" hidden="1" spans="2:10">
      <c r="B100" s="108">
        <v>114223</v>
      </c>
      <c r="C100" s="114" t="s">
        <v>80</v>
      </c>
      <c r="D100" s="40"/>
      <c r="E100" s="40"/>
      <c r="F100" s="40"/>
      <c r="G100" s="40"/>
      <c r="H100" s="40"/>
      <c r="J100" s="468"/>
    </row>
    <row r="101" ht="31.2" hidden="1" spans="2:10">
      <c r="B101" s="108">
        <v>11422310</v>
      </c>
      <c r="C101" s="114" t="s">
        <v>71</v>
      </c>
      <c r="D101" s="40"/>
      <c r="E101" s="40"/>
      <c r="F101" s="40"/>
      <c r="G101" s="40"/>
      <c r="H101" s="40"/>
      <c r="J101" s="468"/>
    </row>
    <row r="102" ht="15.6" hidden="1" spans="2:10">
      <c r="B102" s="108">
        <v>11422320</v>
      </c>
      <c r="C102" s="114" t="s">
        <v>72</v>
      </c>
      <c r="D102" s="40"/>
      <c r="E102" s="40"/>
      <c r="F102" s="40"/>
      <c r="G102" s="40"/>
      <c r="H102" s="40"/>
      <c r="J102" s="468"/>
    </row>
    <row r="103" ht="15.6" hidden="1" spans="2:10">
      <c r="B103" s="108">
        <v>11422330</v>
      </c>
      <c r="C103" s="114" t="s">
        <v>73</v>
      </c>
      <c r="D103" s="40"/>
      <c r="E103" s="40"/>
      <c r="F103" s="40"/>
      <c r="G103" s="40"/>
      <c r="H103" s="40"/>
      <c r="J103" s="468"/>
    </row>
    <row r="104" ht="15.6" hidden="1" spans="2:10">
      <c r="B104" s="108">
        <v>11422340</v>
      </c>
      <c r="C104" s="114" t="s">
        <v>74</v>
      </c>
      <c r="D104" s="40"/>
      <c r="E104" s="40"/>
      <c r="F104" s="40"/>
      <c r="G104" s="40"/>
      <c r="H104" s="40"/>
      <c r="J104" s="468"/>
    </row>
    <row r="105" ht="15.6" hidden="1" spans="2:10">
      <c r="B105" s="108">
        <v>11422350</v>
      </c>
      <c r="C105" s="114" t="s">
        <v>75</v>
      </c>
      <c r="D105" s="40"/>
      <c r="E105" s="40"/>
      <c r="F105" s="40"/>
      <c r="G105" s="40"/>
      <c r="H105" s="40"/>
      <c r="J105" s="468"/>
    </row>
    <row r="106" ht="31.2" hidden="1" spans="2:10">
      <c r="B106" s="108">
        <v>11422360</v>
      </c>
      <c r="C106" s="116" t="s">
        <v>76</v>
      </c>
      <c r="D106" s="40"/>
      <c r="E106" s="40"/>
      <c r="F106" s="40"/>
      <c r="G106" s="40"/>
      <c r="H106" s="40"/>
      <c r="J106" s="468"/>
    </row>
    <row r="107" ht="15.6" hidden="1" spans="2:10">
      <c r="B107" s="108">
        <v>114224</v>
      </c>
      <c r="C107" s="116" t="s">
        <v>77</v>
      </c>
      <c r="D107" s="40"/>
      <c r="E107" s="40"/>
      <c r="F107" s="40"/>
      <c r="G107" s="40"/>
      <c r="H107" s="40"/>
      <c r="J107" s="468"/>
    </row>
    <row r="108" ht="15.6" hidden="1" spans="2:10">
      <c r="B108" s="108">
        <v>11422410</v>
      </c>
      <c r="C108" s="116" t="s">
        <v>77</v>
      </c>
      <c r="D108" s="40"/>
      <c r="E108" s="40"/>
      <c r="F108" s="40"/>
      <c r="G108" s="40"/>
      <c r="H108" s="40"/>
      <c r="J108" s="468"/>
    </row>
    <row r="109" ht="15.6" hidden="1" spans="2:10">
      <c r="B109" s="108">
        <v>1144</v>
      </c>
      <c r="C109" s="114" t="s">
        <v>81</v>
      </c>
      <c r="D109" s="40"/>
      <c r="E109" s="40"/>
      <c r="F109" s="40"/>
      <c r="G109" s="40"/>
      <c r="H109" s="40"/>
      <c r="J109" s="468"/>
    </row>
    <row r="110" ht="10.5" hidden="1" customHeight="1" spans="2:10">
      <c r="B110" s="108">
        <v>11441</v>
      </c>
      <c r="C110" s="114" t="s">
        <v>82</v>
      </c>
      <c r="D110" s="40"/>
      <c r="E110" s="40"/>
      <c r="F110" s="40"/>
      <c r="G110" s="40"/>
      <c r="H110" s="40"/>
      <c r="J110" s="468"/>
    </row>
    <row r="111" ht="15.6" hidden="1" spans="2:10">
      <c r="B111" s="108">
        <v>114411</v>
      </c>
      <c r="C111" s="116" t="s">
        <v>83</v>
      </c>
      <c r="D111" s="40"/>
      <c r="E111" s="40"/>
      <c r="F111" s="40"/>
      <c r="G111" s="40"/>
      <c r="H111" s="40"/>
      <c r="J111" s="468"/>
    </row>
    <row r="112" ht="15.6" hidden="1" spans="2:10">
      <c r="B112" s="108">
        <v>11441110</v>
      </c>
      <c r="C112" s="116" t="s">
        <v>84</v>
      </c>
      <c r="D112" s="40"/>
      <c r="E112" s="40"/>
      <c r="F112" s="40"/>
      <c r="G112" s="40"/>
      <c r="H112" s="40"/>
      <c r="J112" s="468"/>
    </row>
    <row r="113" ht="15.6" hidden="1" spans="2:10">
      <c r="B113" s="108">
        <v>11441120</v>
      </c>
      <c r="C113" s="116" t="s">
        <v>85</v>
      </c>
      <c r="D113" s="40"/>
      <c r="E113" s="40"/>
      <c r="F113" s="40"/>
      <c r="G113" s="40"/>
      <c r="H113" s="40"/>
      <c r="J113" s="468"/>
    </row>
    <row r="114" ht="15.6" hidden="1" spans="2:10">
      <c r="B114" s="108">
        <v>11441130</v>
      </c>
      <c r="C114" s="114" t="s">
        <v>86</v>
      </c>
      <c r="D114" s="40"/>
      <c r="E114" s="40"/>
      <c r="F114" s="40"/>
      <c r="G114" s="40"/>
      <c r="H114" s="40"/>
      <c r="J114" s="468"/>
    </row>
    <row r="115" ht="15.6" hidden="1" spans="2:10">
      <c r="B115" s="108">
        <v>11441190</v>
      </c>
      <c r="C115" s="114" t="s">
        <v>87</v>
      </c>
      <c r="D115" s="40"/>
      <c r="E115" s="40"/>
      <c r="F115" s="40"/>
      <c r="G115" s="40"/>
      <c r="H115" s="40"/>
      <c r="J115" s="468"/>
    </row>
    <row r="116" ht="15.6" hidden="1" spans="2:10">
      <c r="B116" s="108">
        <v>114412</v>
      </c>
      <c r="C116" s="116" t="s">
        <v>88</v>
      </c>
      <c r="D116" s="40"/>
      <c r="E116" s="40"/>
      <c r="F116" s="40"/>
      <c r="G116" s="40"/>
      <c r="H116" s="40"/>
      <c r="J116" s="468"/>
    </row>
    <row r="117" ht="15.6" hidden="1" spans="2:10">
      <c r="B117" s="108">
        <v>11441210</v>
      </c>
      <c r="C117" s="114" t="s">
        <v>89</v>
      </c>
      <c r="D117" s="40"/>
      <c r="E117" s="40"/>
      <c r="F117" s="40"/>
      <c r="G117" s="40"/>
      <c r="H117" s="40"/>
      <c r="J117" s="468"/>
    </row>
    <row r="118" ht="15.6" hidden="1" spans="2:10">
      <c r="B118" s="108">
        <v>11441220</v>
      </c>
      <c r="C118" s="114" t="s">
        <v>90</v>
      </c>
      <c r="D118" s="40"/>
      <c r="E118" s="40"/>
      <c r="F118" s="40"/>
      <c r="G118" s="40"/>
      <c r="H118" s="40"/>
      <c r="J118" s="468"/>
    </row>
    <row r="119" ht="15.6" hidden="1" spans="2:10">
      <c r="B119" s="108">
        <v>11441230</v>
      </c>
      <c r="C119" s="114" t="s">
        <v>91</v>
      </c>
      <c r="D119" s="40"/>
      <c r="E119" s="40"/>
      <c r="F119" s="40"/>
      <c r="G119" s="40"/>
      <c r="H119" s="40"/>
      <c r="J119" s="468"/>
    </row>
    <row r="120" ht="15.6" hidden="1" spans="2:10">
      <c r="B120" s="108">
        <v>11441240</v>
      </c>
      <c r="C120" s="114" t="s">
        <v>92</v>
      </c>
      <c r="D120" s="40"/>
      <c r="E120" s="40"/>
      <c r="F120" s="40"/>
      <c r="G120" s="40"/>
      <c r="H120" s="40"/>
      <c r="J120" s="468"/>
    </row>
    <row r="121" ht="31.2" hidden="1" spans="2:10">
      <c r="B121" s="108">
        <v>11441290</v>
      </c>
      <c r="C121" s="114" t="s">
        <v>93</v>
      </c>
      <c r="D121" s="40"/>
      <c r="E121" s="40"/>
      <c r="F121" s="40"/>
      <c r="G121" s="40"/>
      <c r="H121" s="40"/>
      <c r="J121" s="468"/>
    </row>
    <row r="122" ht="15.6" hidden="1" spans="2:10">
      <c r="B122" s="108">
        <v>114413</v>
      </c>
      <c r="C122" s="116" t="s">
        <v>94</v>
      </c>
      <c r="D122" s="40"/>
      <c r="E122" s="40"/>
      <c r="F122" s="40"/>
      <c r="G122" s="40"/>
      <c r="H122" s="40"/>
      <c r="J122" s="468"/>
    </row>
    <row r="123" ht="15.6" hidden="1" spans="2:10">
      <c r="B123" s="108">
        <v>11441310</v>
      </c>
      <c r="C123" s="116" t="s">
        <v>95</v>
      </c>
      <c r="D123" s="40"/>
      <c r="E123" s="40"/>
      <c r="F123" s="40"/>
      <c r="G123" s="40"/>
      <c r="H123" s="40"/>
      <c r="J123" s="468"/>
    </row>
    <row r="124" ht="15.6" hidden="1" spans="2:10">
      <c r="B124" s="108">
        <v>11441320</v>
      </c>
      <c r="C124" s="116" t="s">
        <v>96</v>
      </c>
      <c r="D124" s="40"/>
      <c r="E124" s="40"/>
      <c r="F124" s="40"/>
      <c r="G124" s="40"/>
      <c r="H124" s="40"/>
      <c r="J124" s="468"/>
    </row>
    <row r="125" ht="15.6" hidden="1" spans="2:10">
      <c r="B125" s="108">
        <v>11441330</v>
      </c>
      <c r="C125" s="116" t="s">
        <v>97</v>
      </c>
      <c r="D125" s="40"/>
      <c r="E125" s="40"/>
      <c r="F125" s="40"/>
      <c r="G125" s="40"/>
      <c r="H125" s="40"/>
      <c r="J125" s="468"/>
    </row>
    <row r="126" ht="15.6" hidden="1" spans="2:10">
      <c r="B126" s="108">
        <v>11441340</v>
      </c>
      <c r="C126" s="114" t="s">
        <v>98</v>
      </c>
      <c r="D126" s="40"/>
      <c r="E126" s="40"/>
      <c r="F126" s="40"/>
      <c r="G126" s="40"/>
      <c r="H126" s="40"/>
      <c r="J126" s="468"/>
    </row>
    <row r="127" ht="15.6" hidden="1" spans="2:10">
      <c r="B127" s="108">
        <v>11441350</v>
      </c>
      <c r="C127" s="114" t="s">
        <v>99</v>
      </c>
      <c r="D127" s="40"/>
      <c r="E127" s="40"/>
      <c r="F127" s="40"/>
      <c r="G127" s="40"/>
      <c r="H127" s="40"/>
      <c r="J127" s="468"/>
    </row>
    <row r="128" ht="31.2" hidden="1" spans="2:10">
      <c r="B128" s="108">
        <v>11441390</v>
      </c>
      <c r="C128" s="116" t="s">
        <v>100</v>
      </c>
      <c r="D128" s="40"/>
      <c r="E128" s="40"/>
      <c r="F128" s="40"/>
      <c r="G128" s="40"/>
      <c r="H128" s="40"/>
      <c r="J128" s="468"/>
    </row>
    <row r="129" ht="15.6" hidden="1" spans="2:10">
      <c r="B129" s="108">
        <v>114414</v>
      </c>
      <c r="C129" s="116" t="s">
        <v>101</v>
      </c>
      <c r="D129" s="40"/>
      <c r="E129" s="40"/>
      <c r="F129" s="40"/>
      <c r="G129" s="40"/>
      <c r="H129" s="40"/>
      <c r="J129" s="468"/>
    </row>
    <row r="130" ht="31.2" hidden="1" spans="2:10">
      <c r="B130" s="108">
        <v>11441410</v>
      </c>
      <c r="C130" s="114" t="s">
        <v>102</v>
      </c>
      <c r="D130" s="40"/>
      <c r="E130" s="40"/>
      <c r="F130" s="40"/>
      <c r="G130" s="40"/>
      <c r="H130" s="40"/>
      <c r="J130" s="468"/>
    </row>
    <row r="131" ht="5.25" hidden="1" customHeight="1" spans="2:10">
      <c r="B131" s="108">
        <v>11441420</v>
      </c>
      <c r="C131" s="114" t="s">
        <v>103</v>
      </c>
      <c r="D131" s="40"/>
      <c r="E131" s="40"/>
      <c r="F131" s="40"/>
      <c r="G131" s="40"/>
      <c r="H131" s="40"/>
      <c r="J131" s="468"/>
    </row>
    <row r="132" ht="15.6" hidden="1" spans="2:10">
      <c r="B132" s="108">
        <v>11441430</v>
      </c>
      <c r="C132" s="114" t="s">
        <v>104</v>
      </c>
      <c r="D132" s="40"/>
      <c r="E132" s="40"/>
      <c r="F132" s="40"/>
      <c r="G132" s="40"/>
      <c r="H132" s="40"/>
      <c r="J132" s="468"/>
    </row>
    <row r="133" ht="15.6" hidden="1" spans="2:10">
      <c r="B133" s="108">
        <v>11441440</v>
      </c>
      <c r="C133" s="114" t="s">
        <v>105</v>
      </c>
      <c r="D133" s="40"/>
      <c r="E133" s="40"/>
      <c r="F133" s="40"/>
      <c r="G133" s="40"/>
      <c r="H133" s="40"/>
      <c r="J133" s="468"/>
    </row>
    <row r="134" ht="15.6" hidden="1" spans="2:10">
      <c r="B134" s="108">
        <v>11442</v>
      </c>
      <c r="C134" s="114" t="s">
        <v>106</v>
      </c>
      <c r="D134" s="40"/>
      <c r="E134" s="40"/>
      <c r="F134" s="40"/>
      <c r="G134" s="40"/>
      <c r="H134" s="40"/>
      <c r="J134" s="468"/>
    </row>
    <row r="135" ht="15.6" hidden="1" spans="2:10">
      <c r="B135" s="108">
        <v>114421</v>
      </c>
      <c r="C135" s="116" t="s">
        <v>83</v>
      </c>
      <c r="D135" s="40"/>
      <c r="E135" s="40"/>
      <c r="F135" s="40"/>
      <c r="G135" s="40"/>
      <c r="H135" s="40"/>
      <c r="J135" s="468"/>
    </row>
    <row r="136" ht="15.6" hidden="1" spans="2:10">
      <c r="B136" s="108">
        <v>11442110</v>
      </c>
      <c r="C136" s="116" t="s">
        <v>84</v>
      </c>
      <c r="D136" s="40"/>
      <c r="E136" s="40"/>
      <c r="F136" s="40"/>
      <c r="G136" s="40"/>
      <c r="H136" s="40"/>
      <c r="J136" s="468"/>
    </row>
    <row r="137" ht="15.6" hidden="1" spans="2:10">
      <c r="B137" s="108">
        <v>11442120</v>
      </c>
      <c r="C137" s="114" t="s">
        <v>107</v>
      </c>
      <c r="D137" s="40"/>
      <c r="E137" s="40"/>
      <c r="F137" s="40"/>
      <c r="G137" s="40"/>
      <c r="H137" s="40"/>
      <c r="J137" s="468"/>
    </row>
    <row r="138" ht="15.6" hidden="1" spans="2:10">
      <c r="B138" s="108">
        <v>11442130</v>
      </c>
      <c r="C138" s="114" t="s">
        <v>108</v>
      </c>
      <c r="D138" s="40"/>
      <c r="E138" s="40"/>
      <c r="F138" s="40"/>
      <c r="G138" s="40"/>
      <c r="H138" s="40"/>
      <c r="J138" s="468"/>
    </row>
    <row r="139" ht="15.6" hidden="1" spans="2:10">
      <c r="B139" s="108">
        <v>11442190</v>
      </c>
      <c r="C139" s="116" t="s">
        <v>109</v>
      </c>
      <c r="D139" s="40"/>
      <c r="E139" s="40"/>
      <c r="F139" s="40"/>
      <c r="G139" s="40"/>
      <c r="H139" s="40"/>
      <c r="J139" s="468"/>
    </row>
    <row r="140" ht="15.6" hidden="1" spans="2:10">
      <c r="B140" s="108">
        <v>114422</v>
      </c>
      <c r="C140" s="116" t="s">
        <v>88</v>
      </c>
      <c r="D140" s="40"/>
      <c r="E140" s="40"/>
      <c r="F140" s="40"/>
      <c r="G140" s="40"/>
      <c r="H140" s="40"/>
      <c r="J140" s="468"/>
    </row>
    <row r="141" ht="15.6" hidden="1" spans="2:10">
      <c r="B141" s="108">
        <v>11442210</v>
      </c>
      <c r="C141" s="114" t="s">
        <v>89</v>
      </c>
      <c r="D141" s="40"/>
      <c r="E141" s="40"/>
      <c r="F141" s="40"/>
      <c r="G141" s="40"/>
      <c r="H141" s="40"/>
      <c r="J141" s="468"/>
    </row>
    <row r="142" ht="15.6" hidden="1" spans="2:10">
      <c r="B142" s="108">
        <v>11442220</v>
      </c>
      <c r="C142" s="114" t="s">
        <v>90</v>
      </c>
      <c r="D142" s="40"/>
      <c r="E142" s="40"/>
      <c r="F142" s="40"/>
      <c r="G142" s="40"/>
      <c r="H142" s="40"/>
      <c r="J142" s="468"/>
    </row>
    <row r="143" ht="15.6" hidden="1" spans="2:10">
      <c r="B143" s="108">
        <v>11442230</v>
      </c>
      <c r="C143" s="114" t="s">
        <v>91</v>
      </c>
      <c r="D143" s="40"/>
      <c r="E143" s="40"/>
      <c r="F143" s="40"/>
      <c r="G143" s="40"/>
      <c r="H143" s="40"/>
      <c r="J143" s="468"/>
    </row>
    <row r="144" ht="15.6" hidden="1" spans="2:10">
      <c r="B144" s="108">
        <v>11442240</v>
      </c>
      <c r="C144" s="114" t="s">
        <v>92</v>
      </c>
      <c r="D144" s="40"/>
      <c r="E144" s="40"/>
      <c r="F144" s="40"/>
      <c r="G144" s="40"/>
      <c r="H144" s="40"/>
      <c r="J144" s="468"/>
    </row>
    <row r="145" ht="31.2" hidden="1" spans="2:10">
      <c r="B145" s="108">
        <v>11442290</v>
      </c>
      <c r="C145" s="114" t="s">
        <v>93</v>
      </c>
      <c r="D145" s="40"/>
      <c r="E145" s="40"/>
      <c r="F145" s="40"/>
      <c r="G145" s="40"/>
      <c r="H145" s="40"/>
      <c r="J145" s="468"/>
    </row>
    <row r="146" ht="15.6" hidden="1" spans="2:10">
      <c r="B146" s="108">
        <v>114423</v>
      </c>
      <c r="C146" s="116" t="s">
        <v>94</v>
      </c>
      <c r="D146" s="40"/>
      <c r="E146" s="40"/>
      <c r="F146" s="40"/>
      <c r="G146" s="40"/>
      <c r="H146" s="40"/>
      <c r="J146" s="468"/>
    </row>
    <row r="147" ht="15.6" hidden="1" spans="2:10">
      <c r="B147" s="108">
        <v>11442310</v>
      </c>
      <c r="C147" s="116" t="s">
        <v>95</v>
      </c>
      <c r="D147" s="40"/>
      <c r="E147" s="40"/>
      <c r="F147" s="40"/>
      <c r="G147" s="40"/>
      <c r="H147" s="40"/>
      <c r="J147" s="468"/>
    </row>
    <row r="148" ht="15.6" hidden="1" spans="2:10">
      <c r="B148" s="108">
        <v>11442320</v>
      </c>
      <c r="C148" s="116" t="s">
        <v>96</v>
      </c>
      <c r="D148" s="40"/>
      <c r="E148" s="40"/>
      <c r="F148" s="40"/>
      <c r="G148" s="40"/>
      <c r="H148" s="40"/>
      <c r="J148" s="468"/>
    </row>
    <row r="149" ht="15.6" hidden="1" spans="2:10">
      <c r="B149" s="108">
        <v>11442330</v>
      </c>
      <c r="C149" s="116" t="s">
        <v>97</v>
      </c>
      <c r="D149" s="40"/>
      <c r="E149" s="40"/>
      <c r="F149" s="40"/>
      <c r="G149" s="40"/>
      <c r="H149" s="40"/>
      <c r="J149" s="468"/>
    </row>
    <row r="150" ht="15.6" hidden="1" spans="2:10">
      <c r="B150" s="108">
        <v>11442340</v>
      </c>
      <c r="C150" s="114" t="s">
        <v>98</v>
      </c>
      <c r="D150" s="40"/>
      <c r="E150" s="40"/>
      <c r="F150" s="40"/>
      <c r="G150" s="40"/>
      <c r="H150" s="40"/>
      <c r="J150" s="468"/>
    </row>
    <row r="151" ht="15.6" hidden="1" spans="2:10">
      <c r="B151" s="108">
        <v>11442350</v>
      </c>
      <c r="C151" s="114" t="s">
        <v>99</v>
      </c>
      <c r="D151" s="40"/>
      <c r="E151" s="40"/>
      <c r="F151" s="40"/>
      <c r="G151" s="40"/>
      <c r="H151" s="40"/>
      <c r="J151" s="468"/>
    </row>
    <row r="152" ht="13.5" hidden="1" customHeight="1" spans="2:10">
      <c r="B152" s="108">
        <v>11442390</v>
      </c>
      <c r="C152" s="116" t="s">
        <v>100</v>
      </c>
      <c r="D152" s="40"/>
      <c r="E152" s="40"/>
      <c r="F152" s="40"/>
      <c r="G152" s="40"/>
      <c r="H152" s="40"/>
      <c r="J152" s="468"/>
    </row>
    <row r="153" ht="15.6" hidden="1" spans="2:10">
      <c r="B153" s="108">
        <v>114424</v>
      </c>
      <c r="C153" s="116" t="s">
        <v>101</v>
      </c>
      <c r="D153" s="40"/>
      <c r="E153" s="40"/>
      <c r="F153" s="40"/>
      <c r="G153" s="40"/>
      <c r="H153" s="40"/>
      <c r="J153" s="468"/>
    </row>
    <row r="154" ht="31.2" hidden="1" spans="2:10">
      <c r="B154" s="108">
        <v>11442410</v>
      </c>
      <c r="C154" s="114" t="s">
        <v>102</v>
      </c>
      <c r="D154" s="40"/>
      <c r="E154" s="40"/>
      <c r="F154" s="40"/>
      <c r="G154" s="40"/>
      <c r="H154" s="40"/>
      <c r="J154" s="468"/>
    </row>
    <row r="155" ht="15.6" hidden="1" spans="2:10">
      <c r="B155" s="108">
        <v>11442420</v>
      </c>
      <c r="C155" s="114" t="s">
        <v>103</v>
      </c>
      <c r="D155" s="40"/>
      <c r="E155" s="40"/>
      <c r="F155" s="40"/>
      <c r="G155" s="40"/>
      <c r="H155" s="40"/>
      <c r="J155" s="468"/>
    </row>
    <row r="156" ht="15.6" hidden="1" spans="2:10">
      <c r="B156" s="108">
        <v>11442430</v>
      </c>
      <c r="C156" s="114" t="s">
        <v>104</v>
      </c>
      <c r="D156" s="40"/>
      <c r="E156" s="40"/>
      <c r="F156" s="40"/>
      <c r="G156" s="40"/>
      <c r="H156" s="40"/>
      <c r="J156" s="468"/>
    </row>
    <row r="157" ht="15.6" hidden="1" spans="2:10">
      <c r="B157" s="108">
        <v>11442440</v>
      </c>
      <c r="C157" s="114" t="s">
        <v>105</v>
      </c>
      <c r="D157" s="40"/>
      <c r="E157" s="40"/>
      <c r="F157" s="40"/>
      <c r="G157" s="40"/>
      <c r="H157" s="40"/>
      <c r="J157" s="468"/>
    </row>
    <row r="158" ht="15.6" hidden="1" spans="2:10">
      <c r="B158" s="108">
        <v>11442490</v>
      </c>
      <c r="C158" s="116" t="s">
        <v>110</v>
      </c>
      <c r="D158" s="40"/>
      <c r="E158" s="40"/>
      <c r="F158" s="40"/>
      <c r="G158" s="40"/>
      <c r="H158" s="40"/>
      <c r="J158" s="468"/>
    </row>
    <row r="159" ht="31.2" hidden="1" spans="2:10">
      <c r="B159" s="108">
        <v>115</v>
      </c>
      <c r="C159" s="116" t="s">
        <v>111</v>
      </c>
      <c r="D159" s="40"/>
      <c r="E159" s="40"/>
      <c r="F159" s="40"/>
      <c r="G159" s="40"/>
      <c r="H159" s="40"/>
      <c r="J159" s="468"/>
    </row>
    <row r="160" ht="15.6" hidden="1" spans="2:10">
      <c r="B160" s="108">
        <v>1151</v>
      </c>
      <c r="C160" s="116" t="s">
        <v>112</v>
      </c>
      <c r="D160" s="40"/>
      <c r="E160" s="40"/>
      <c r="F160" s="40"/>
      <c r="G160" s="40"/>
      <c r="H160" s="40"/>
      <c r="J160" s="468"/>
    </row>
    <row r="161" ht="31.2" hidden="1" spans="2:10">
      <c r="B161" s="108">
        <v>11511</v>
      </c>
      <c r="C161" s="114" t="s">
        <v>113</v>
      </c>
      <c r="D161" s="40"/>
      <c r="E161" s="40"/>
      <c r="F161" s="40"/>
      <c r="G161" s="40"/>
      <c r="H161" s="40"/>
      <c r="J161" s="468"/>
    </row>
    <row r="162" ht="15.6" hidden="1" spans="2:10">
      <c r="B162" s="108">
        <v>11511100</v>
      </c>
      <c r="C162" s="114" t="s">
        <v>114</v>
      </c>
      <c r="D162" s="40"/>
      <c r="E162" s="40"/>
      <c r="F162" s="40"/>
      <c r="G162" s="40"/>
      <c r="H162" s="40"/>
      <c r="J162" s="468"/>
    </row>
    <row r="163" ht="15.6" hidden="1" spans="2:10">
      <c r="B163" s="108">
        <v>11511200</v>
      </c>
      <c r="C163" s="114" t="s">
        <v>115</v>
      </c>
      <c r="D163" s="40"/>
      <c r="E163" s="40"/>
      <c r="F163" s="40"/>
      <c r="G163" s="40"/>
      <c r="H163" s="40"/>
      <c r="J163" s="468"/>
    </row>
    <row r="164" ht="15.6" hidden="1" spans="2:10">
      <c r="B164" s="108">
        <v>11511300</v>
      </c>
      <c r="C164" s="116" t="s">
        <v>116</v>
      </c>
      <c r="D164" s="40"/>
      <c r="E164" s="40"/>
      <c r="F164" s="40"/>
      <c r="G164" s="40"/>
      <c r="H164" s="40"/>
      <c r="J164" s="468"/>
    </row>
    <row r="165" ht="15.6" hidden="1" spans="2:10">
      <c r="B165" s="108">
        <v>11511400</v>
      </c>
      <c r="C165" s="116" t="s">
        <v>117</v>
      </c>
      <c r="D165" s="40"/>
      <c r="E165" s="40"/>
      <c r="F165" s="40"/>
      <c r="G165" s="40"/>
      <c r="H165" s="40"/>
      <c r="J165" s="468"/>
    </row>
    <row r="166" ht="15.6" hidden="1" spans="2:10">
      <c r="B166" s="108">
        <v>11511500</v>
      </c>
      <c r="C166" s="116" t="s">
        <v>118</v>
      </c>
      <c r="D166" s="40"/>
      <c r="E166" s="40"/>
      <c r="F166" s="40"/>
      <c r="G166" s="40"/>
      <c r="H166" s="40"/>
      <c r="J166" s="468"/>
    </row>
    <row r="167" ht="12.75" hidden="1" customHeight="1" spans="2:10">
      <c r="B167" s="108">
        <v>11511600</v>
      </c>
      <c r="C167" s="114" t="s">
        <v>119</v>
      </c>
      <c r="D167" s="40"/>
      <c r="E167" s="40"/>
      <c r="F167" s="40"/>
      <c r="G167" s="40"/>
      <c r="H167" s="40"/>
      <c r="J167" s="468"/>
    </row>
    <row r="168" ht="15.6" hidden="1" spans="2:10">
      <c r="B168" s="108">
        <v>11511700</v>
      </c>
      <c r="C168" s="114" t="s">
        <v>120</v>
      </c>
      <c r="D168" s="40"/>
      <c r="E168" s="40"/>
      <c r="F168" s="40"/>
      <c r="G168" s="40"/>
      <c r="H168" s="40"/>
      <c r="J168" s="468"/>
    </row>
    <row r="169" ht="15.6" hidden="1" spans="2:10">
      <c r="B169" s="108">
        <v>11511800</v>
      </c>
      <c r="C169" s="118" t="s">
        <v>121</v>
      </c>
      <c r="D169" s="40"/>
      <c r="E169" s="40"/>
      <c r="F169" s="40"/>
      <c r="G169" s="40"/>
      <c r="H169" s="40"/>
      <c r="J169" s="468"/>
    </row>
    <row r="170" ht="31.2" hidden="1" spans="2:10">
      <c r="B170" s="108">
        <v>11512</v>
      </c>
      <c r="C170" s="114" t="s">
        <v>122</v>
      </c>
      <c r="D170" s="40"/>
      <c r="E170" s="40"/>
      <c r="F170" s="40"/>
      <c r="G170" s="40"/>
      <c r="H170" s="40"/>
      <c r="J170" s="468"/>
    </row>
    <row r="171" ht="15.6" hidden="1" spans="2:10">
      <c r="B171" s="108">
        <v>11512100</v>
      </c>
      <c r="C171" s="114" t="s">
        <v>123</v>
      </c>
      <c r="D171" s="40"/>
      <c r="E171" s="40"/>
      <c r="F171" s="40"/>
      <c r="G171" s="40"/>
      <c r="H171" s="40"/>
      <c r="J171" s="468"/>
    </row>
    <row r="172" ht="15.6" hidden="1" spans="2:10">
      <c r="B172" s="108">
        <v>11512200</v>
      </c>
      <c r="C172" s="114" t="s">
        <v>124</v>
      </c>
      <c r="D172" s="40"/>
      <c r="E172" s="40"/>
      <c r="F172" s="40"/>
      <c r="G172" s="40"/>
      <c r="H172" s="40"/>
      <c r="J172" s="468"/>
    </row>
    <row r="173" ht="15.6" hidden="1" spans="2:10">
      <c r="B173" s="108">
        <v>11513</v>
      </c>
      <c r="C173" s="114" t="s">
        <v>125</v>
      </c>
      <c r="D173" s="40"/>
      <c r="E173" s="40"/>
      <c r="F173" s="40"/>
      <c r="G173" s="40"/>
      <c r="H173" s="40"/>
      <c r="J173" s="468"/>
    </row>
    <row r="174" ht="15.6" hidden="1" spans="2:10">
      <c r="B174" s="108">
        <v>11513100</v>
      </c>
      <c r="C174" s="114" t="s">
        <v>126</v>
      </c>
      <c r="D174" s="40"/>
      <c r="E174" s="40"/>
      <c r="F174" s="40"/>
      <c r="G174" s="40"/>
      <c r="H174" s="40"/>
      <c r="J174" s="468"/>
    </row>
    <row r="175" ht="15.6" hidden="1" spans="2:10">
      <c r="B175" s="108">
        <v>11513200</v>
      </c>
      <c r="C175" s="114" t="s">
        <v>127</v>
      </c>
      <c r="D175" s="40"/>
      <c r="E175" s="40"/>
      <c r="F175" s="40"/>
      <c r="G175" s="40"/>
      <c r="H175" s="40"/>
      <c r="J175" s="468"/>
    </row>
    <row r="176" ht="31.2" hidden="1" spans="2:10">
      <c r="B176" s="108">
        <v>11514</v>
      </c>
      <c r="C176" s="114" t="s">
        <v>128</v>
      </c>
      <c r="D176" s="40"/>
      <c r="E176" s="40"/>
      <c r="F176" s="40"/>
      <c r="G176" s="40"/>
      <c r="H176" s="40"/>
      <c r="J176" s="468"/>
    </row>
    <row r="177" ht="31.2" hidden="1" spans="2:10">
      <c r="B177" s="108">
        <v>11514100</v>
      </c>
      <c r="C177" s="119" t="s">
        <v>128</v>
      </c>
      <c r="D177" s="40"/>
      <c r="E177" s="40"/>
      <c r="F177" s="40"/>
      <c r="G177" s="40"/>
      <c r="H177" s="40"/>
      <c r="J177" s="468"/>
    </row>
    <row r="178" ht="46.8" hidden="1" spans="2:10">
      <c r="B178" s="120">
        <v>11515</v>
      </c>
      <c r="C178" s="121" t="s">
        <v>129</v>
      </c>
      <c r="D178" s="40"/>
      <c r="E178" s="40"/>
      <c r="F178" s="40"/>
      <c r="G178" s="40"/>
      <c r="H178" s="40"/>
      <c r="J178" s="468"/>
    </row>
    <row r="179" ht="15.6" hidden="1" spans="2:10">
      <c r="B179" s="108">
        <v>11515100</v>
      </c>
      <c r="C179" s="118" t="s">
        <v>130</v>
      </c>
      <c r="D179" s="40"/>
      <c r="E179" s="40"/>
      <c r="F179" s="40"/>
      <c r="G179" s="40"/>
      <c r="H179" s="40"/>
      <c r="J179" s="468"/>
    </row>
    <row r="180" ht="15.6" hidden="1" spans="2:10">
      <c r="B180" s="108">
        <v>11515200</v>
      </c>
      <c r="C180" s="118" t="s">
        <v>131</v>
      </c>
      <c r="D180" s="40"/>
      <c r="E180" s="40"/>
      <c r="F180" s="40"/>
      <c r="G180" s="40"/>
      <c r="H180" s="40"/>
      <c r="J180" s="468"/>
    </row>
    <row r="181" ht="15.6" hidden="1" spans="2:10">
      <c r="B181" s="108">
        <v>11515300</v>
      </c>
      <c r="C181" s="118" t="s">
        <v>132</v>
      </c>
      <c r="D181" s="40"/>
      <c r="E181" s="40"/>
      <c r="F181" s="40"/>
      <c r="G181" s="40"/>
      <c r="H181" s="40"/>
      <c r="J181" s="468"/>
    </row>
    <row r="182" ht="6.75" hidden="1" customHeight="1" spans="2:10">
      <c r="B182" s="108">
        <v>11515400</v>
      </c>
      <c r="C182" s="118" t="s">
        <v>133</v>
      </c>
      <c r="D182" s="40"/>
      <c r="E182" s="40"/>
      <c r="F182" s="40"/>
      <c r="G182" s="40"/>
      <c r="H182" s="40"/>
      <c r="J182" s="468"/>
    </row>
    <row r="183" ht="62.4" hidden="1" spans="2:10">
      <c r="B183" s="122">
        <v>11516</v>
      </c>
      <c r="C183" s="123" t="s">
        <v>134</v>
      </c>
      <c r="D183" s="40"/>
      <c r="E183" s="40"/>
      <c r="F183" s="40"/>
      <c r="G183" s="40"/>
      <c r="H183" s="40"/>
      <c r="J183" s="468"/>
    </row>
    <row r="184" ht="78" hidden="1" spans="2:10">
      <c r="B184" s="108">
        <v>11516100</v>
      </c>
      <c r="C184" s="121" t="s">
        <v>135</v>
      </c>
      <c r="D184" s="40"/>
      <c r="E184" s="40"/>
      <c r="F184" s="40"/>
      <c r="G184" s="40"/>
      <c r="H184" s="40"/>
      <c r="J184" s="468"/>
    </row>
    <row r="185" ht="78" hidden="1" spans="2:10">
      <c r="B185" s="108">
        <v>11516200</v>
      </c>
      <c r="C185" s="121" t="s">
        <v>136</v>
      </c>
      <c r="D185" s="40"/>
      <c r="E185" s="40"/>
      <c r="F185" s="40"/>
      <c r="G185" s="40"/>
      <c r="H185" s="40"/>
      <c r="J185" s="468"/>
    </row>
    <row r="186" ht="78" hidden="1" spans="2:10">
      <c r="B186" s="108">
        <v>11516300</v>
      </c>
      <c r="C186" s="121" t="s">
        <v>137</v>
      </c>
      <c r="D186" s="40"/>
      <c r="E186" s="40"/>
      <c r="F186" s="40"/>
      <c r="G186" s="40"/>
      <c r="H186" s="40"/>
      <c r="J186" s="468"/>
    </row>
    <row r="187" ht="78" hidden="1" spans="2:10">
      <c r="B187" s="108">
        <v>11516400</v>
      </c>
      <c r="C187" s="121" t="s">
        <v>138</v>
      </c>
      <c r="D187" s="40"/>
      <c r="E187" s="40"/>
      <c r="F187" s="40"/>
      <c r="G187" s="40"/>
      <c r="H187" s="40"/>
      <c r="J187" s="468"/>
    </row>
    <row r="188" ht="78" hidden="1" spans="2:10">
      <c r="B188" s="122">
        <v>11517</v>
      </c>
      <c r="C188" s="121" t="s">
        <v>139</v>
      </c>
      <c r="D188" s="40"/>
      <c r="E188" s="40"/>
      <c r="F188" s="40"/>
      <c r="G188" s="40"/>
      <c r="H188" s="40"/>
      <c r="J188" s="468"/>
    </row>
    <row r="189" ht="3.75" hidden="1" customHeight="1" spans="2:10">
      <c r="B189" s="108">
        <v>11517100</v>
      </c>
      <c r="C189" s="121" t="s">
        <v>140</v>
      </c>
      <c r="D189" s="40"/>
      <c r="E189" s="40"/>
      <c r="F189" s="40"/>
      <c r="G189" s="40"/>
      <c r="H189" s="40"/>
      <c r="J189" s="468"/>
    </row>
    <row r="190" ht="62.4" hidden="1" spans="2:10">
      <c r="B190" s="108">
        <v>11517200</v>
      </c>
      <c r="C190" s="121" t="s">
        <v>141</v>
      </c>
      <c r="D190" s="40"/>
      <c r="E190" s="40"/>
      <c r="F190" s="40"/>
      <c r="G190" s="40"/>
      <c r="H190" s="40"/>
      <c r="J190" s="468"/>
    </row>
    <row r="191" ht="62.4" hidden="1" spans="2:10">
      <c r="B191" s="108">
        <v>11517300</v>
      </c>
      <c r="C191" s="121" t="s">
        <v>142</v>
      </c>
      <c r="D191" s="40"/>
      <c r="E191" s="40"/>
      <c r="F191" s="40"/>
      <c r="G191" s="40"/>
      <c r="H191" s="40"/>
      <c r="J191" s="468"/>
    </row>
    <row r="192" ht="17.25" hidden="1" customHeight="1" spans="2:10">
      <c r="B192" s="108">
        <v>11517400</v>
      </c>
      <c r="C192" s="121" t="s">
        <v>143</v>
      </c>
      <c r="D192" s="40"/>
      <c r="E192" s="40"/>
      <c r="F192" s="40"/>
      <c r="G192" s="40"/>
      <c r="H192" s="40"/>
      <c r="J192" s="468"/>
    </row>
    <row r="193" ht="93.6" hidden="1" spans="2:10">
      <c r="B193" s="122">
        <v>11518</v>
      </c>
      <c r="C193" s="121" t="s">
        <v>144</v>
      </c>
      <c r="D193" s="40"/>
      <c r="E193" s="40"/>
      <c r="F193" s="40"/>
      <c r="G193" s="40"/>
      <c r="H193" s="40"/>
      <c r="J193" s="468"/>
    </row>
    <row r="194" ht="46.8" hidden="1" spans="2:10">
      <c r="B194" s="108">
        <v>11518100</v>
      </c>
      <c r="C194" s="123" t="s">
        <v>145</v>
      </c>
      <c r="D194" s="40"/>
      <c r="E194" s="40"/>
      <c r="F194" s="40"/>
      <c r="G194" s="40"/>
      <c r="H194" s="40"/>
      <c r="J194" s="468"/>
    </row>
    <row r="195" ht="15.6" hidden="1" spans="2:10">
      <c r="B195" s="108">
        <v>11518200</v>
      </c>
      <c r="C195" s="118" t="s">
        <v>146</v>
      </c>
      <c r="D195" s="40"/>
      <c r="E195" s="40"/>
      <c r="F195" s="40"/>
      <c r="G195" s="40"/>
      <c r="H195" s="40"/>
      <c r="J195" s="468"/>
    </row>
    <row r="196" ht="15.6" hidden="1" spans="2:10">
      <c r="B196" s="108">
        <v>11518300</v>
      </c>
      <c r="C196" s="118" t="s">
        <v>147</v>
      </c>
      <c r="D196" s="40"/>
      <c r="E196" s="40"/>
      <c r="F196" s="40"/>
      <c r="G196" s="40"/>
      <c r="H196" s="40"/>
      <c r="J196" s="468"/>
    </row>
    <row r="197" ht="15.6" hidden="1" spans="2:10">
      <c r="B197" s="108">
        <v>11518400</v>
      </c>
      <c r="C197" s="118" t="s">
        <v>148</v>
      </c>
      <c r="D197" s="40"/>
      <c r="E197" s="40"/>
      <c r="F197" s="40"/>
      <c r="G197" s="40"/>
      <c r="H197" s="40"/>
      <c r="J197" s="468"/>
    </row>
    <row r="198" ht="9" hidden="1" customHeight="1" spans="2:10">
      <c r="B198" s="122">
        <v>11519</v>
      </c>
      <c r="C198" s="121" t="s">
        <v>149</v>
      </c>
      <c r="D198" s="40"/>
      <c r="E198" s="40"/>
      <c r="F198" s="40"/>
      <c r="G198" s="40"/>
      <c r="H198" s="40"/>
      <c r="J198" s="468"/>
    </row>
    <row r="199" ht="62.4" hidden="1" spans="2:10">
      <c r="B199" s="108">
        <v>11519100</v>
      </c>
      <c r="C199" s="123" t="s">
        <v>150</v>
      </c>
      <c r="D199" s="40"/>
      <c r="E199" s="40"/>
      <c r="F199" s="40"/>
      <c r="G199" s="40"/>
      <c r="H199" s="40"/>
      <c r="J199" s="468"/>
    </row>
    <row r="200" ht="46.8" hidden="1" spans="2:10">
      <c r="B200" s="108">
        <v>11519200</v>
      </c>
      <c r="C200" s="121" t="s">
        <v>151</v>
      </c>
      <c r="D200" s="40"/>
      <c r="E200" s="40"/>
      <c r="F200" s="40"/>
      <c r="G200" s="40"/>
      <c r="H200" s="40"/>
      <c r="J200" s="468"/>
    </row>
    <row r="201" ht="46.8" hidden="1" spans="2:10">
      <c r="B201" s="108">
        <v>11519300</v>
      </c>
      <c r="C201" s="121" t="s">
        <v>152</v>
      </c>
      <c r="D201" s="40"/>
      <c r="E201" s="40"/>
      <c r="F201" s="40"/>
      <c r="G201" s="40"/>
      <c r="H201" s="40"/>
      <c r="J201" s="468"/>
    </row>
    <row r="202" ht="46.8" hidden="1" spans="2:10">
      <c r="B202" s="108">
        <v>11519400</v>
      </c>
      <c r="C202" s="121" t="s">
        <v>153</v>
      </c>
      <c r="D202" s="40"/>
      <c r="E202" s="40"/>
      <c r="F202" s="40"/>
      <c r="G202" s="40"/>
      <c r="H202" s="40"/>
      <c r="J202" s="468"/>
    </row>
    <row r="203" ht="15.6" hidden="1" spans="2:10">
      <c r="B203" s="108">
        <v>116</v>
      </c>
      <c r="C203" s="114" t="s">
        <v>154</v>
      </c>
      <c r="D203" s="40"/>
      <c r="E203" s="40"/>
      <c r="F203" s="40"/>
      <c r="G203" s="40"/>
      <c r="H203" s="40"/>
      <c r="J203" s="468"/>
    </row>
    <row r="204" ht="1.5" hidden="1" customHeight="1" spans="2:10">
      <c r="B204" s="108">
        <v>1161</v>
      </c>
      <c r="C204" s="114" t="s">
        <v>154</v>
      </c>
      <c r="D204" s="40"/>
      <c r="E204" s="40"/>
      <c r="F204" s="40"/>
      <c r="G204" s="40"/>
      <c r="H204" s="40"/>
      <c r="J204" s="468"/>
    </row>
    <row r="205" ht="15.6" hidden="1" spans="2:10">
      <c r="B205" s="108">
        <v>11611</v>
      </c>
      <c r="C205" s="114" t="s">
        <v>154</v>
      </c>
      <c r="D205" s="40"/>
      <c r="E205" s="40"/>
      <c r="F205" s="40"/>
      <c r="G205" s="40"/>
      <c r="H205" s="40"/>
      <c r="J205" s="468"/>
    </row>
    <row r="206" ht="15.6" hidden="1" spans="2:10">
      <c r="B206" s="108">
        <v>11611100</v>
      </c>
      <c r="C206" s="124" t="s">
        <v>155</v>
      </c>
      <c r="D206" s="40"/>
      <c r="E206" s="40"/>
      <c r="F206" s="40"/>
      <c r="G206" s="40"/>
      <c r="H206" s="40"/>
      <c r="J206" s="468"/>
    </row>
    <row r="207" ht="15.6" hidden="1" spans="2:10">
      <c r="B207" s="108">
        <v>11611200</v>
      </c>
      <c r="C207" s="124" t="s">
        <v>156</v>
      </c>
      <c r="D207" s="40"/>
      <c r="E207" s="40"/>
      <c r="F207" s="40"/>
      <c r="G207" s="40"/>
      <c r="H207" s="40"/>
      <c r="J207" s="468"/>
    </row>
    <row r="208" ht="15.6" hidden="1" spans="2:10">
      <c r="B208" s="108">
        <v>12</v>
      </c>
      <c r="C208" s="114" t="s">
        <v>157</v>
      </c>
      <c r="D208" s="40"/>
      <c r="E208" s="40"/>
      <c r="F208" s="40"/>
      <c r="G208" s="40"/>
      <c r="H208" s="40"/>
      <c r="J208" s="468"/>
    </row>
    <row r="209" ht="15.6" hidden="1" spans="2:10">
      <c r="B209" s="108">
        <v>121</v>
      </c>
      <c r="C209" s="114" t="s">
        <v>158</v>
      </c>
      <c r="D209" s="40"/>
      <c r="E209" s="40"/>
      <c r="F209" s="40"/>
      <c r="G209" s="40"/>
      <c r="H209" s="40"/>
      <c r="J209" s="468"/>
    </row>
    <row r="210" ht="15.6" hidden="1" spans="2:10">
      <c r="B210" s="108">
        <v>1211</v>
      </c>
      <c r="C210" s="116" t="s">
        <v>159</v>
      </c>
      <c r="D210" s="40"/>
      <c r="E210" s="40"/>
      <c r="F210" s="40"/>
      <c r="G210" s="40"/>
      <c r="H210" s="40"/>
      <c r="J210" s="468"/>
    </row>
    <row r="211" ht="15.6" hidden="1" spans="2:10">
      <c r="B211" s="108">
        <v>12110100</v>
      </c>
      <c r="C211" s="116" t="s">
        <v>159</v>
      </c>
      <c r="D211" s="40"/>
      <c r="E211" s="40"/>
      <c r="F211" s="40"/>
      <c r="G211" s="40"/>
      <c r="H211" s="40"/>
      <c r="J211" s="468"/>
    </row>
    <row r="212" ht="46.8" hidden="1" spans="2:10">
      <c r="B212" s="108">
        <v>12110200</v>
      </c>
      <c r="C212" s="116" t="s">
        <v>160</v>
      </c>
      <c r="D212" s="40"/>
      <c r="E212" s="40"/>
      <c r="F212" s="40"/>
      <c r="G212" s="40"/>
      <c r="H212" s="40"/>
      <c r="J212" s="468"/>
    </row>
    <row r="213" ht="3.75" hidden="1" customHeight="1" spans="2:10">
      <c r="B213" s="108">
        <v>12110300</v>
      </c>
      <c r="C213" s="116" t="s">
        <v>161</v>
      </c>
      <c r="D213" s="40"/>
      <c r="E213" s="40"/>
      <c r="F213" s="40"/>
      <c r="G213" s="40"/>
      <c r="H213" s="40"/>
      <c r="J213" s="468"/>
    </row>
    <row r="214" ht="46.8" hidden="1" spans="2:10">
      <c r="B214" s="108">
        <v>12110400</v>
      </c>
      <c r="C214" s="116" t="s">
        <v>162</v>
      </c>
      <c r="D214" s="40"/>
      <c r="E214" s="40"/>
      <c r="F214" s="40"/>
      <c r="G214" s="40"/>
      <c r="H214" s="40"/>
      <c r="J214" s="468"/>
    </row>
    <row r="215" ht="31.2" hidden="1" spans="2:10">
      <c r="B215" s="108">
        <v>1212</v>
      </c>
      <c r="C215" s="116" t="s">
        <v>163</v>
      </c>
      <c r="D215" s="40"/>
      <c r="E215" s="40"/>
      <c r="F215" s="40"/>
      <c r="G215" s="40"/>
      <c r="H215" s="40"/>
      <c r="J215" s="468"/>
    </row>
    <row r="216" ht="31.2" hidden="1" spans="2:10">
      <c r="B216" s="108">
        <v>12120100</v>
      </c>
      <c r="C216" s="116" t="s">
        <v>163</v>
      </c>
      <c r="D216" s="40"/>
      <c r="E216" s="40"/>
      <c r="F216" s="40"/>
      <c r="G216" s="40"/>
      <c r="H216" s="40"/>
      <c r="J216" s="468"/>
    </row>
    <row r="217" ht="62.4" hidden="1" spans="2:10">
      <c r="B217" s="108">
        <v>12120200</v>
      </c>
      <c r="C217" s="116" t="s">
        <v>164</v>
      </c>
      <c r="D217" s="40"/>
      <c r="E217" s="40"/>
      <c r="F217" s="40"/>
      <c r="G217" s="40"/>
      <c r="H217" s="40"/>
      <c r="J217" s="468"/>
    </row>
    <row r="218" ht="62.4" hidden="1" spans="2:10">
      <c r="B218" s="108">
        <v>12120300</v>
      </c>
      <c r="C218" s="116" t="s">
        <v>165</v>
      </c>
      <c r="D218" s="40"/>
      <c r="E218" s="40"/>
      <c r="F218" s="40"/>
      <c r="G218" s="40"/>
      <c r="H218" s="40"/>
      <c r="J218" s="468"/>
    </row>
    <row r="219" ht="10.5" hidden="1" customHeight="1" spans="2:10">
      <c r="B219" s="108">
        <v>12120400</v>
      </c>
      <c r="C219" s="116" t="s">
        <v>166</v>
      </c>
      <c r="D219" s="40"/>
      <c r="E219" s="40"/>
      <c r="F219" s="40"/>
      <c r="G219" s="40"/>
      <c r="H219" s="40"/>
      <c r="J219" s="468"/>
    </row>
    <row r="220" ht="31.2" hidden="1" spans="2:10">
      <c r="B220" s="108">
        <v>1213</v>
      </c>
      <c r="C220" s="116" t="s">
        <v>167</v>
      </c>
      <c r="D220" s="40"/>
      <c r="E220" s="40"/>
      <c r="F220" s="40"/>
      <c r="G220" s="40"/>
      <c r="H220" s="40"/>
      <c r="J220" s="468"/>
    </row>
    <row r="221" ht="31.2" hidden="1" spans="2:10">
      <c r="B221" s="108">
        <v>12130100</v>
      </c>
      <c r="C221" s="116" t="s">
        <v>167</v>
      </c>
      <c r="D221" s="40"/>
      <c r="E221" s="40"/>
      <c r="F221" s="40"/>
      <c r="G221" s="40"/>
      <c r="H221" s="40"/>
      <c r="J221" s="468"/>
    </row>
    <row r="222" ht="11.25" hidden="1" customHeight="1" spans="2:10">
      <c r="B222" s="108">
        <v>1214</v>
      </c>
      <c r="C222" s="116" t="s">
        <v>168</v>
      </c>
      <c r="D222" s="40"/>
      <c r="E222" s="40"/>
      <c r="F222" s="40"/>
      <c r="G222" s="40"/>
      <c r="H222" s="40"/>
      <c r="J222" s="468"/>
    </row>
    <row r="223" ht="31.2" hidden="1" spans="2:10">
      <c r="B223" s="108">
        <v>12140100</v>
      </c>
      <c r="C223" s="116" t="s">
        <v>168</v>
      </c>
      <c r="D223" s="40"/>
      <c r="E223" s="40"/>
      <c r="F223" s="40"/>
      <c r="G223" s="40"/>
      <c r="H223" s="40"/>
      <c r="J223" s="468"/>
    </row>
    <row r="224" ht="31.2" hidden="1" spans="2:10">
      <c r="B224" s="108">
        <v>1215</v>
      </c>
      <c r="C224" s="116" t="s">
        <v>169</v>
      </c>
      <c r="D224" s="40"/>
      <c r="E224" s="40"/>
      <c r="F224" s="40"/>
      <c r="G224" s="40"/>
      <c r="H224" s="40"/>
      <c r="J224" s="468"/>
    </row>
    <row r="225" ht="31.2" hidden="1" spans="2:10">
      <c r="B225" s="108">
        <v>12150100</v>
      </c>
      <c r="C225" s="116" t="s">
        <v>169</v>
      </c>
      <c r="D225" s="40"/>
      <c r="E225" s="40"/>
      <c r="F225" s="40"/>
      <c r="G225" s="40"/>
      <c r="H225" s="40"/>
      <c r="J225" s="468"/>
    </row>
    <row r="226" ht="31.2" hidden="1" spans="2:10">
      <c r="B226" s="108">
        <v>122</v>
      </c>
      <c r="C226" s="116" t="s">
        <v>170</v>
      </c>
      <c r="D226" s="40"/>
      <c r="E226" s="40"/>
      <c r="F226" s="40"/>
      <c r="G226" s="40"/>
      <c r="H226" s="40"/>
      <c r="J226" s="468"/>
    </row>
    <row r="227" ht="31.2" hidden="1" spans="2:10">
      <c r="B227" s="108">
        <v>1221</v>
      </c>
      <c r="C227" s="116" t="s">
        <v>171</v>
      </c>
      <c r="D227" s="40"/>
      <c r="E227" s="40"/>
      <c r="F227" s="40"/>
      <c r="G227" s="40"/>
      <c r="H227" s="40"/>
      <c r="J227" s="468"/>
    </row>
    <row r="228" ht="13.5" hidden="1" customHeight="1" spans="2:10">
      <c r="B228" s="108">
        <v>12210100</v>
      </c>
      <c r="C228" s="116" t="s">
        <v>171</v>
      </c>
      <c r="D228" s="40"/>
      <c r="E228" s="40"/>
      <c r="F228" s="40"/>
      <c r="G228" s="40"/>
      <c r="H228" s="40"/>
      <c r="J228" s="468"/>
    </row>
    <row r="229" ht="31.2" hidden="1" spans="2:10">
      <c r="B229" s="108">
        <v>1222</v>
      </c>
      <c r="C229" s="116" t="s">
        <v>172</v>
      </c>
      <c r="D229" s="40"/>
      <c r="E229" s="40"/>
      <c r="F229" s="40"/>
      <c r="G229" s="40"/>
      <c r="H229" s="40"/>
      <c r="J229" s="468"/>
    </row>
    <row r="230" ht="31.2" hidden="1" spans="2:10">
      <c r="B230" s="108">
        <v>12220100</v>
      </c>
      <c r="C230" s="116" t="s">
        <v>172</v>
      </c>
      <c r="D230" s="40"/>
      <c r="E230" s="40"/>
      <c r="F230" s="40"/>
      <c r="G230" s="40"/>
      <c r="H230" s="40"/>
      <c r="J230" s="468"/>
    </row>
    <row r="231" ht="15.6" hidden="1" spans="2:10">
      <c r="B231" s="108">
        <v>1223</v>
      </c>
      <c r="C231" s="116" t="s">
        <v>173</v>
      </c>
      <c r="D231" s="40"/>
      <c r="E231" s="40"/>
      <c r="F231" s="40"/>
      <c r="G231" s="40"/>
      <c r="H231" s="40"/>
      <c r="J231" s="468"/>
    </row>
    <row r="232" ht="15.6" hidden="1" spans="2:10">
      <c r="B232" s="108">
        <v>12230100</v>
      </c>
      <c r="C232" s="116" t="s">
        <v>173</v>
      </c>
      <c r="D232" s="40"/>
      <c r="E232" s="40"/>
      <c r="F232" s="40"/>
      <c r="G232" s="40"/>
      <c r="H232" s="40"/>
      <c r="J232" s="468"/>
    </row>
    <row r="233" ht="15.6" hidden="1" spans="2:10">
      <c r="B233" s="108">
        <v>123</v>
      </c>
      <c r="C233" s="114" t="s">
        <v>174</v>
      </c>
      <c r="D233" s="40"/>
      <c r="E233" s="40"/>
      <c r="F233" s="40"/>
      <c r="G233" s="40"/>
      <c r="H233" s="40"/>
      <c r="J233" s="468"/>
    </row>
    <row r="234" ht="15.6" hidden="1" spans="2:10">
      <c r="B234" s="108">
        <v>1231</v>
      </c>
      <c r="C234" s="114" t="s">
        <v>174</v>
      </c>
      <c r="D234" s="40"/>
      <c r="E234" s="40"/>
      <c r="F234" s="40"/>
      <c r="G234" s="40"/>
      <c r="H234" s="40"/>
      <c r="J234" s="468"/>
    </row>
    <row r="235" ht="15.6" hidden="1" spans="2:10">
      <c r="B235" s="108">
        <v>12310100</v>
      </c>
      <c r="C235" s="114" t="s">
        <v>174</v>
      </c>
      <c r="D235" s="40"/>
      <c r="E235" s="40"/>
      <c r="F235" s="40"/>
      <c r="G235" s="40"/>
      <c r="H235" s="40"/>
      <c r="J235" s="468"/>
    </row>
    <row r="236" ht="31.2" hidden="1" spans="2:10">
      <c r="B236" s="108">
        <v>12310200</v>
      </c>
      <c r="C236" s="116" t="s">
        <v>175</v>
      </c>
      <c r="D236" s="40"/>
      <c r="E236" s="40"/>
      <c r="F236" s="40"/>
      <c r="G236" s="40"/>
      <c r="H236" s="40"/>
      <c r="J236" s="468"/>
    </row>
    <row r="237" ht="15.6" hidden="1" spans="2:10">
      <c r="B237" s="108">
        <v>12310300</v>
      </c>
      <c r="C237" s="116" t="s">
        <v>176</v>
      </c>
      <c r="D237" s="40"/>
      <c r="E237" s="40"/>
      <c r="F237" s="40"/>
      <c r="G237" s="40"/>
      <c r="H237" s="40"/>
      <c r="J237" s="468"/>
    </row>
    <row r="238" ht="15.6" hidden="1" spans="2:10">
      <c r="B238" s="108">
        <v>12310400</v>
      </c>
      <c r="C238" s="116" t="s">
        <v>177</v>
      </c>
      <c r="D238" s="40"/>
      <c r="E238" s="40"/>
      <c r="F238" s="40"/>
      <c r="G238" s="40"/>
      <c r="H238" s="40"/>
      <c r="J238" s="468"/>
    </row>
    <row r="239" ht="31.2" hidden="1" spans="2:10">
      <c r="B239" s="108">
        <v>1232</v>
      </c>
      <c r="C239" s="114" t="s">
        <v>178</v>
      </c>
      <c r="D239" s="40"/>
      <c r="E239" s="40"/>
      <c r="F239" s="40"/>
      <c r="G239" s="40"/>
      <c r="H239" s="40"/>
      <c r="J239" s="468"/>
    </row>
    <row r="240" ht="31.2" hidden="1" spans="2:10">
      <c r="B240" s="108">
        <v>12320100</v>
      </c>
      <c r="C240" s="114" t="s">
        <v>178</v>
      </c>
      <c r="D240" s="40"/>
      <c r="E240" s="40"/>
      <c r="F240" s="40"/>
      <c r="G240" s="40"/>
      <c r="H240" s="40"/>
      <c r="J240" s="468"/>
    </row>
    <row r="241" ht="15.6" hidden="1" spans="2:10">
      <c r="B241" s="108">
        <v>13</v>
      </c>
      <c r="C241" s="114" t="s">
        <v>179</v>
      </c>
      <c r="D241" s="40"/>
      <c r="E241" s="40"/>
      <c r="F241" s="40"/>
      <c r="G241" s="40"/>
      <c r="H241" s="40"/>
      <c r="J241" s="468"/>
    </row>
    <row r="242" ht="15.6" hidden="1" spans="2:10">
      <c r="B242" s="108">
        <v>131</v>
      </c>
      <c r="C242" s="114" t="s">
        <v>180</v>
      </c>
      <c r="D242" s="40"/>
      <c r="E242" s="40"/>
      <c r="F242" s="40"/>
      <c r="G242" s="40"/>
      <c r="H242" s="40"/>
      <c r="J242" s="468"/>
    </row>
    <row r="243" ht="15.6" hidden="1" spans="2:10">
      <c r="B243" s="108">
        <v>1311</v>
      </c>
      <c r="C243" s="114" t="s">
        <v>181</v>
      </c>
      <c r="D243" s="40"/>
      <c r="E243" s="40"/>
      <c r="F243" s="40"/>
      <c r="G243" s="40"/>
      <c r="H243" s="40"/>
      <c r="J243" s="468"/>
    </row>
    <row r="244" ht="15.6" hidden="1" spans="2:10">
      <c r="B244" s="108">
        <v>13111</v>
      </c>
      <c r="C244" s="114" t="s">
        <v>181</v>
      </c>
      <c r="D244" s="40"/>
      <c r="E244" s="40"/>
      <c r="F244" s="40"/>
      <c r="G244" s="40"/>
      <c r="H244" s="40"/>
      <c r="J244" s="468"/>
    </row>
    <row r="245" ht="15.6" hidden="1" spans="2:10">
      <c r="B245" s="108">
        <v>13111100</v>
      </c>
      <c r="C245" s="114" t="s">
        <v>182</v>
      </c>
      <c r="D245" s="40"/>
      <c r="E245" s="40"/>
      <c r="F245" s="40"/>
      <c r="G245" s="40"/>
      <c r="H245" s="40"/>
      <c r="J245" s="468"/>
    </row>
    <row r="246" ht="15.6" hidden="1" spans="2:10">
      <c r="B246" s="108">
        <v>13111200</v>
      </c>
      <c r="C246" s="114" t="s">
        <v>183</v>
      </c>
      <c r="D246" s="40"/>
      <c r="E246" s="40"/>
      <c r="F246" s="40"/>
      <c r="G246" s="40"/>
      <c r="H246" s="40"/>
      <c r="J246" s="468"/>
    </row>
    <row r="247" ht="15.6" hidden="1" spans="2:10">
      <c r="B247" s="108">
        <v>1312</v>
      </c>
      <c r="C247" s="114" t="s">
        <v>184</v>
      </c>
      <c r="D247" s="40"/>
      <c r="E247" s="40"/>
      <c r="F247" s="40"/>
      <c r="G247" s="40"/>
      <c r="H247" s="40"/>
      <c r="J247" s="468"/>
    </row>
    <row r="248" ht="15.6" hidden="1" spans="2:10">
      <c r="B248" s="108">
        <v>13121</v>
      </c>
      <c r="C248" s="114" t="s">
        <v>185</v>
      </c>
      <c r="D248" s="40"/>
      <c r="E248" s="40"/>
      <c r="F248" s="40"/>
      <c r="G248" s="40"/>
      <c r="H248" s="40"/>
      <c r="J248" s="468"/>
    </row>
    <row r="249" ht="15.6" hidden="1" spans="2:10">
      <c r="B249" s="108">
        <v>13121100</v>
      </c>
      <c r="C249" s="114" t="s">
        <v>182</v>
      </c>
      <c r="D249" s="40"/>
      <c r="E249" s="40"/>
      <c r="F249" s="40"/>
      <c r="G249" s="40"/>
      <c r="H249" s="40"/>
      <c r="J249" s="468"/>
    </row>
    <row r="250" ht="15.6" hidden="1" spans="2:10">
      <c r="B250" s="108">
        <v>13121200</v>
      </c>
      <c r="C250" s="116" t="s">
        <v>183</v>
      </c>
      <c r="D250" s="40"/>
      <c r="E250" s="40"/>
      <c r="F250" s="40"/>
      <c r="G250" s="40"/>
      <c r="H250" s="40"/>
      <c r="J250" s="468"/>
    </row>
    <row r="251" ht="31.2" hidden="1" spans="2:10">
      <c r="B251" s="108">
        <v>133</v>
      </c>
      <c r="C251" s="114" t="s">
        <v>186</v>
      </c>
      <c r="D251" s="40"/>
      <c r="E251" s="40"/>
      <c r="F251" s="40"/>
      <c r="G251" s="40"/>
      <c r="H251" s="40"/>
      <c r="J251" s="468"/>
    </row>
    <row r="252" ht="15.6" hidden="1" spans="2:10">
      <c r="B252" s="108">
        <v>1331</v>
      </c>
      <c r="C252" s="114" t="s">
        <v>187</v>
      </c>
      <c r="D252" s="40"/>
      <c r="E252" s="40"/>
      <c r="F252" s="40"/>
      <c r="G252" s="40"/>
      <c r="H252" s="40"/>
      <c r="J252" s="468"/>
    </row>
    <row r="253" ht="15.6" hidden="1" spans="2:10">
      <c r="B253" s="108">
        <v>13311</v>
      </c>
      <c r="C253" s="114" t="s">
        <v>187</v>
      </c>
      <c r="D253" s="67">
        <f>E253+F253+G253+H253</f>
        <v>0</v>
      </c>
      <c r="E253" s="306">
        <f>E255</f>
        <v>0</v>
      </c>
      <c r="F253" s="27">
        <f>F255</f>
        <v>0</v>
      </c>
      <c r="G253" s="27">
        <f>G255</f>
        <v>0</v>
      </c>
      <c r="H253" s="306">
        <f>H255</f>
        <v>0</v>
      </c>
      <c r="J253" s="468"/>
    </row>
    <row r="254" ht="15.6" hidden="1" spans="2:10">
      <c r="B254" s="108">
        <v>13311100</v>
      </c>
      <c r="C254" s="114" t="s">
        <v>188</v>
      </c>
      <c r="D254" s="35">
        <f>E254+F254+G254+H254</f>
        <v>0</v>
      </c>
      <c r="E254" s="40"/>
      <c r="F254" s="40"/>
      <c r="G254" s="40"/>
      <c r="H254" s="40"/>
      <c r="J254" s="468"/>
    </row>
    <row r="255" ht="15.6" hidden="1" spans="2:10">
      <c r="B255" s="108">
        <v>13311200</v>
      </c>
      <c r="C255" s="114" t="s">
        <v>189</v>
      </c>
      <c r="D255" s="35">
        <f>E255+F255+G255+H255</f>
        <v>0</v>
      </c>
      <c r="E255" s="42"/>
      <c r="F255" s="40"/>
      <c r="G255" s="40"/>
      <c r="H255" s="42"/>
      <c r="J255" s="468"/>
    </row>
    <row r="256" ht="15.6" hidden="1" spans="2:10">
      <c r="B256" s="108">
        <v>13311300</v>
      </c>
      <c r="C256" s="114" t="s">
        <v>190</v>
      </c>
      <c r="D256" s="40"/>
      <c r="E256" s="40"/>
      <c r="F256" s="40"/>
      <c r="G256" s="40"/>
      <c r="H256" s="40"/>
      <c r="J256" s="468"/>
    </row>
    <row r="257" ht="19.5" hidden="1" customHeight="1" spans="2:10">
      <c r="B257" s="108">
        <v>1332</v>
      </c>
      <c r="C257" s="114" t="s">
        <v>191</v>
      </c>
      <c r="D257" s="40"/>
      <c r="E257" s="40"/>
      <c r="F257" s="40"/>
      <c r="G257" s="40"/>
      <c r="H257" s="40"/>
      <c r="J257" s="468"/>
    </row>
    <row r="258" ht="31.2" hidden="1" spans="2:10">
      <c r="B258" s="108">
        <v>13321</v>
      </c>
      <c r="C258" s="114" t="s">
        <v>191</v>
      </c>
      <c r="D258" s="40"/>
      <c r="E258" s="40"/>
      <c r="F258" s="40"/>
      <c r="G258" s="40"/>
      <c r="H258" s="40"/>
      <c r="J258" s="468"/>
    </row>
    <row r="259" ht="46.8" hidden="1" spans="2:10">
      <c r="B259" s="108">
        <v>13321100</v>
      </c>
      <c r="C259" s="126" t="s">
        <v>192</v>
      </c>
      <c r="D259" s="40"/>
      <c r="E259" s="40"/>
      <c r="F259" s="40"/>
      <c r="G259" s="40"/>
      <c r="H259" s="40"/>
      <c r="J259" s="468"/>
    </row>
    <row r="260" ht="46.8" hidden="1" spans="2:10">
      <c r="B260" s="108">
        <v>13321200</v>
      </c>
      <c r="C260" s="126" t="s">
        <v>193</v>
      </c>
      <c r="D260" s="40"/>
      <c r="E260" s="40"/>
      <c r="F260" s="40"/>
      <c r="G260" s="40"/>
      <c r="H260" s="40"/>
      <c r="J260" s="468"/>
    </row>
    <row r="261" ht="46.8" hidden="1" spans="2:10">
      <c r="B261" s="108">
        <v>13321300</v>
      </c>
      <c r="C261" s="126" t="s">
        <v>194</v>
      </c>
      <c r="D261" s="40"/>
      <c r="E261" s="40"/>
      <c r="F261" s="40"/>
      <c r="G261" s="40"/>
      <c r="H261" s="40"/>
      <c r="J261" s="468"/>
    </row>
    <row r="262" ht="31.2" hidden="1" spans="2:10">
      <c r="B262" s="108">
        <v>13321400</v>
      </c>
      <c r="C262" s="126" t="s">
        <v>195</v>
      </c>
      <c r="D262" s="40"/>
      <c r="E262" s="40"/>
      <c r="F262" s="40"/>
      <c r="G262" s="40"/>
      <c r="H262" s="40"/>
      <c r="J262" s="468"/>
    </row>
    <row r="263" ht="31.2" hidden="1" spans="2:10">
      <c r="B263" s="108">
        <v>13321500</v>
      </c>
      <c r="C263" s="127" t="s">
        <v>196</v>
      </c>
      <c r="D263" s="40"/>
      <c r="E263" s="40"/>
      <c r="F263" s="40"/>
      <c r="G263" s="40"/>
      <c r="H263" s="40"/>
      <c r="J263" s="468"/>
    </row>
    <row r="264" ht="15.6" spans="2:10">
      <c r="B264" s="470">
        <v>13311</v>
      </c>
      <c r="C264" s="40" t="s">
        <v>187</v>
      </c>
      <c r="D264" s="306">
        <f>D265</f>
        <v>17253.1</v>
      </c>
      <c r="E264" s="27">
        <f>E265</f>
        <v>4313.3</v>
      </c>
      <c r="F264" s="27">
        <f>F265</f>
        <v>4313.2</v>
      </c>
      <c r="G264" s="27">
        <f>G265</f>
        <v>4313.3</v>
      </c>
      <c r="H264" s="27">
        <f>H265</f>
        <v>4313.3</v>
      </c>
      <c r="J264" s="468"/>
    </row>
    <row r="265" ht="15.6" spans="2:10">
      <c r="B265" s="470">
        <v>13311200</v>
      </c>
      <c r="C265" s="40" t="s">
        <v>189</v>
      </c>
      <c r="D265" s="42">
        <f>E265+F265+G265+H265</f>
        <v>17253.1</v>
      </c>
      <c r="E265" s="40">
        <v>4313.3</v>
      </c>
      <c r="F265" s="40">
        <v>4313.2</v>
      </c>
      <c r="G265" s="40">
        <v>4313.3</v>
      </c>
      <c r="H265" s="40">
        <v>4313.3</v>
      </c>
      <c r="J265" s="468"/>
    </row>
    <row r="266" ht="14.25" customHeight="1" spans="2:10">
      <c r="B266" s="108">
        <v>14</v>
      </c>
      <c r="C266" s="129" t="s">
        <v>197</v>
      </c>
      <c r="D266" s="306">
        <f>D281+D285+D289+D284+D395+D328</f>
        <v>4274.7</v>
      </c>
      <c r="E266" s="306">
        <f t="shared" ref="E266:H266" si="0">E281+E285+E289+E284+E395+E328</f>
        <v>703.47510758833</v>
      </c>
      <c r="F266" s="306">
        <f t="shared" si="0"/>
        <v>996.440773195876</v>
      </c>
      <c r="G266" s="306">
        <f t="shared" si="0"/>
        <v>1068.58262886598</v>
      </c>
      <c r="H266" s="306">
        <f t="shared" si="0"/>
        <v>1506.20149034981</v>
      </c>
      <c r="J266" s="468"/>
    </row>
    <row r="267" ht="15.6" hidden="1" spans="2:10">
      <c r="B267" s="108">
        <v>141</v>
      </c>
      <c r="C267" s="114" t="s">
        <v>198</v>
      </c>
      <c r="D267" s="40"/>
      <c r="E267" s="40"/>
      <c r="F267" s="40"/>
      <c r="G267" s="40"/>
      <c r="H267" s="40"/>
      <c r="J267" s="468"/>
    </row>
    <row r="268" ht="15.6" hidden="1" spans="2:10">
      <c r="B268" s="108">
        <v>1411</v>
      </c>
      <c r="C268" s="114" t="s">
        <v>199</v>
      </c>
      <c r="D268" s="40"/>
      <c r="E268" s="40"/>
      <c r="F268" s="40"/>
      <c r="G268" s="40"/>
      <c r="H268" s="40"/>
      <c r="J268" s="468"/>
    </row>
    <row r="269" ht="15.6" hidden="1" spans="2:10">
      <c r="B269" s="108">
        <v>14111</v>
      </c>
      <c r="C269" s="114" t="s">
        <v>200</v>
      </c>
      <c r="D269" s="40"/>
      <c r="E269" s="40"/>
      <c r="F269" s="40"/>
      <c r="G269" s="40"/>
      <c r="H269" s="40"/>
      <c r="J269" s="468"/>
    </row>
    <row r="270" ht="31.2" hidden="1" spans="2:10">
      <c r="B270" s="108">
        <v>14111100</v>
      </c>
      <c r="C270" s="114" t="s">
        <v>201</v>
      </c>
      <c r="D270" s="40"/>
      <c r="E270" s="40"/>
      <c r="F270" s="40"/>
      <c r="G270" s="40"/>
      <c r="H270" s="40"/>
      <c r="J270" s="468"/>
    </row>
    <row r="271" ht="31.2" hidden="1" spans="2:10">
      <c r="B271" s="108">
        <v>14112</v>
      </c>
      <c r="C271" s="114" t="s">
        <v>202</v>
      </c>
      <c r="D271" s="40"/>
      <c r="E271" s="40"/>
      <c r="F271" s="40"/>
      <c r="G271" s="40"/>
      <c r="H271" s="40"/>
      <c r="J271" s="468"/>
    </row>
    <row r="272" ht="31.2" hidden="1" spans="2:10">
      <c r="B272" s="108">
        <v>14112100</v>
      </c>
      <c r="C272" s="114" t="s">
        <v>202</v>
      </c>
      <c r="D272" s="40"/>
      <c r="E272" s="40"/>
      <c r="F272" s="40"/>
      <c r="G272" s="40"/>
      <c r="H272" s="40"/>
      <c r="J272" s="468"/>
    </row>
    <row r="273" ht="15.6" hidden="1" spans="2:10">
      <c r="B273" s="108">
        <v>1412</v>
      </c>
      <c r="C273" s="114" t="s">
        <v>203</v>
      </c>
      <c r="D273" s="40"/>
      <c r="E273" s="40"/>
      <c r="F273" s="40"/>
      <c r="G273" s="40"/>
      <c r="H273" s="40"/>
      <c r="J273" s="468"/>
    </row>
    <row r="274" ht="15.6" hidden="1" spans="2:10">
      <c r="B274" s="108">
        <v>14121</v>
      </c>
      <c r="C274" s="114" t="s">
        <v>204</v>
      </c>
      <c r="D274" s="40"/>
      <c r="E274" s="40"/>
      <c r="F274" s="40"/>
      <c r="G274" s="40"/>
      <c r="H274" s="40"/>
      <c r="J274" s="468"/>
    </row>
    <row r="275" ht="31.2" hidden="1" spans="2:10">
      <c r="B275" s="108">
        <v>14121100</v>
      </c>
      <c r="C275" s="114" t="s">
        <v>205</v>
      </c>
      <c r="D275" s="40"/>
      <c r="E275" s="40"/>
      <c r="F275" s="40"/>
      <c r="G275" s="40"/>
      <c r="H275" s="40"/>
      <c r="J275" s="468"/>
    </row>
    <row r="276" ht="15.6" hidden="1" spans="2:10">
      <c r="B276" s="108">
        <v>14122</v>
      </c>
      <c r="C276" s="114" t="s">
        <v>206</v>
      </c>
      <c r="D276" s="40"/>
      <c r="E276" s="40"/>
      <c r="F276" s="40"/>
      <c r="G276" s="40"/>
      <c r="H276" s="40"/>
      <c r="J276" s="468"/>
    </row>
    <row r="277" ht="31.2" hidden="1" spans="2:10">
      <c r="B277" s="108">
        <v>14122100</v>
      </c>
      <c r="C277" s="114" t="s">
        <v>207</v>
      </c>
      <c r="D277" s="40"/>
      <c r="E277" s="40"/>
      <c r="F277" s="40"/>
      <c r="G277" s="40"/>
      <c r="H277" s="40"/>
      <c r="J277" s="468"/>
    </row>
    <row r="278" ht="15.6" hidden="1" spans="2:10">
      <c r="B278" s="108">
        <v>14122200</v>
      </c>
      <c r="C278" s="116" t="s">
        <v>208</v>
      </c>
      <c r="D278" s="40"/>
      <c r="E278" s="40"/>
      <c r="F278" s="40"/>
      <c r="G278" s="40"/>
      <c r="H278" s="40"/>
      <c r="J278" s="468"/>
    </row>
    <row r="279" ht="15.6" hidden="1" spans="2:10">
      <c r="B279" s="108">
        <v>1415</v>
      </c>
      <c r="C279" s="114" t="s">
        <v>209</v>
      </c>
      <c r="D279" s="40"/>
      <c r="E279" s="40"/>
      <c r="F279" s="40"/>
      <c r="G279" s="40"/>
      <c r="H279" s="40"/>
      <c r="J279" s="468"/>
    </row>
    <row r="280" ht="15.6" spans="2:10">
      <c r="B280" s="108">
        <v>14152</v>
      </c>
      <c r="C280" s="114" t="s">
        <v>210</v>
      </c>
      <c r="D280" s="306">
        <f>D284+D285+D289+D281</f>
        <v>2970.7</v>
      </c>
      <c r="E280" s="306">
        <f>E284+E285+E289+E281</f>
        <v>374.47510758833</v>
      </c>
      <c r="F280" s="306">
        <f>F284+F285+F289+F281</f>
        <v>671.440773195876</v>
      </c>
      <c r="G280" s="306">
        <f>G284+G285+G289+G281</f>
        <v>743.582628865979</v>
      </c>
      <c r="H280" s="306">
        <f>H284+H285+H289+H281</f>
        <v>1181.20149034981</v>
      </c>
      <c r="J280" s="468"/>
    </row>
    <row r="281" ht="31.2" spans="2:10">
      <c r="B281" s="108">
        <v>14151</v>
      </c>
      <c r="C281" s="114" t="s">
        <v>211</v>
      </c>
      <c r="D281" s="42">
        <f>E281+F281+G281+H281</f>
        <v>0</v>
      </c>
      <c r="E281" s="42"/>
      <c r="F281" s="42"/>
      <c r="G281" s="42"/>
      <c r="H281" s="42"/>
      <c r="J281" s="468"/>
    </row>
    <row r="282" ht="31.2" hidden="1" spans="2:10">
      <c r="B282" s="108">
        <v>14151100</v>
      </c>
      <c r="C282" s="114" t="s">
        <v>211</v>
      </c>
      <c r="D282" s="40"/>
      <c r="E282" s="40"/>
      <c r="F282" s="40"/>
      <c r="G282" s="40"/>
      <c r="H282" s="40"/>
      <c r="J282" s="468"/>
    </row>
    <row r="283" ht="31.2" spans="2:10">
      <c r="B283" s="108">
        <v>14151200</v>
      </c>
      <c r="C283" s="114" t="s">
        <v>212</v>
      </c>
      <c r="D283" s="40">
        <f>E283+F283+G283+H283</f>
        <v>0</v>
      </c>
      <c r="E283" s="40"/>
      <c r="F283" s="40"/>
      <c r="G283" s="40"/>
      <c r="H283" s="40"/>
      <c r="J283" s="468"/>
    </row>
    <row r="284" ht="23.25" customHeight="1" spans="2:10">
      <c r="B284" s="108">
        <v>14152100</v>
      </c>
      <c r="C284" s="114" t="s">
        <v>213</v>
      </c>
      <c r="D284" s="40">
        <f>E284+F284+G284+H284</f>
        <v>167.5</v>
      </c>
      <c r="E284" s="42">
        <v>25.125</v>
      </c>
      <c r="F284" s="42">
        <v>41.875</v>
      </c>
      <c r="G284" s="42">
        <v>41.875</v>
      </c>
      <c r="H284" s="42">
        <v>58.625</v>
      </c>
      <c r="J284" s="468"/>
    </row>
    <row r="285" ht="15" customHeight="1" spans="2:10">
      <c r="B285" s="108">
        <v>14152200</v>
      </c>
      <c r="C285" s="114" t="s">
        <v>214</v>
      </c>
      <c r="D285" s="40">
        <f>E285+F285+G285+H285</f>
        <v>1420</v>
      </c>
      <c r="E285" s="327">
        <v>141.882886597938</v>
      </c>
      <c r="F285" s="327">
        <v>283.765773195876</v>
      </c>
      <c r="G285" s="327">
        <v>355.907628865979</v>
      </c>
      <c r="H285" s="328">
        <v>638.443711340206</v>
      </c>
      <c r="J285" s="468"/>
    </row>
    <row r="286" ht="31.2" hidden="1" spans="2:10">
      <c r="B286" s="108">
        <v>14152300</v>
      </c>
      <c r="C286" s="114" t="s">
        <v>215</v>
      </c>
      <c r="D286" s="40"/>
      <c r="E286" s="40"/>
      <c r="F286" s="40"/>
      <c r="G286" s="40"/>
      <c r="H286" s="40"/>
      <c r="J286" s="468"/>
    </row>
    <row r="287" ht="31.2" hidden="1" spans="2:10">
      <c r="B287" s="108">
        <v>14152400</v>
      </c>
      <c r="C287" s="114" t="s">
        <v>216</v>
      </c>
      <c r="D287" s="40"/>
      <c r="E287" s="40"/>
      <c r="F287" s="40"/>
      <c r="G287" s="40"/>
      <c r="H287" s="40"/>
      <c r="J287" s="468"/>
    </row>
    <row r="288" ht="15.6" hidden="1" spans="2:10">
      <c r="B288" s="108">
        <v>14152500</v>
      </c>
      <c r="C288" s="114" t="s">
        <v>217</v>
      </c>
      <c r="D288" s="40"/>
      <c r="E288" s="40"/>
      <c r="F288" s="40"/>
      <c r="G288" s="40"/>
      <c r="H288" s="40"/>
      <c r="J288" s="468"/>
    </row>
    <row r="289" ht="46.5" customHeight="1" spans="2:10">
      <c r="B289" s="108">
        <v>14152600</v>
      </c>
      <c r="C289" s="114" t="s">
        <v>218</v>
      </c>
      <c r="D289" s="40">
        <f>E289+F289+G289+H289</f>
        <v>1383.2</v>
      </c>
      <c r="E289" s="327">
        <v>207.467220990392</v>
      </c>
      <c r="F289" s="327">
        <v>345.8</v>
      </c>
      <c r="G289" s="327">
        <v>345.8</v>
      </c>
      <c r="H289" s="328">
        <v>484.132779009608</v>
      </c>
      <c r="J289" s="468"/>
    </row>
    <row r="290" ht="15.6" hidden="1" spans="2:10">
      <c r="B290" s="108">
        <v>14152700</v>
      </c>
      <c r="C290" s="114" t="s">
        <v>219</v>
      </c>
      <c r="D290" s="40"/>
      <c r="E290" s="40"/>
      <c r="F290" s="40"/>
      <c r="G290" s="40"/>
      <c r="H290" s="40"/>
      <c r="J290" s="468"/>
    </row>
    <row r="291" ht="15.6" hidden="1" spans="2:10">
      <c r="B291" s="108">
        <v>14152800</v>
      </c>
      <c r="C291" s="114" t="s">
        <v>220</v>
      </c>
      <c r="D291" s="40"/>
      <c r="E291" s="40"/>
      <c r="F291" s="40"/>
      <c r="G291" s="40"/>
      <c r="H291" s="40"/>
      <c r="J291" s="468"/>
    </row>
    <row r="292" ht="31.2" hidden="1" spans="2:10">
      <c r="B292" s="108">
        <v>14152900</v>
      </c>
      <c r="C292" s="114" t="s">
        <v>221</v>
      </c>
      <c r="D292" s="40"/>
      <c r="E292" s="40"/>
      <c r="F292" s="40"/>
      <c r="G292" s="40"/>
      <c r="H292" s="40"/>
      <c r="J292" s="468"/>
    </row>
    <row r="293" ht="15.6" hidden="1" spans="2:10">
      <c r="B293" s="108">
        <v>14153</v>
      </c>
      <c r="C293" s="114" t="s">
        <v>222</v>
      </c>
      <c r="D293" s="40"/>
      <c r="E293" s="40"/>
      <c r="F293" s="40"/>
      <c r="G293" s="40"/>
      <c r="H293" s="40"/>
      <c r="J293" s="468"/>
    </row>
    <row r="294" ht="46.8" hidden="1" spans="2:10">
      <c r="B294" s="108">
        <v>14153100</v>
      </c>
      <c r="C294" s="114" t="s">
        <v>223</v>
      </c>
      <c r="D294" s="40"/>
      <c r="E294" s="40"/>
      <c r="F294" s="40"/>
      <c r="G294" s="40"/>
      <c r="H294" s="40"/>
      <c r="J294" s="468"/>
    </row>
    <row r="295" ht="46.8" hidden="1" spans="2:10">
      <c r="B295" s="108">
        <v>14153200</v>
      </c>
      <c r="C295" s="114" t="s">
        <v>224</v>
      </c>
      <c r="D295" s="40"/>
      <c r="E295" s="40"/>
      <c r="F295" s="40"/>
      <c r="G295" s="40"/>
      <c r="H295" s="40"/>
      <c r="J295" s="468"/>
    </row>
    <row r="296" ht="15.6" hidden="1" spans="2:10">
      <c r="B296" s="108">
        <v>14153900</v>
      </c>
      <c r="C296" s="114" t="s">
        <v>225</v>
      </c>
      <c r="D296" s="40"/>
      <c r="E296" s="40"/>
      <c r="F296" s="40"/>
      <c r="G296" s="40"/>
      <c r="H296" s="40"/>
      <c r="J296" s="468"/>
    </row>
    <row r="297" ht="31.2" hidden="1" spans="2:10">
      <c r="B297" s="108">
        <v>142</v>
      </c>
      <c r="C297" s="114" t="s">
        <v>226</v>
      </c>
      <c r="D297" s="40"/>
      <c r="E297" s="40"/>
      <c r="F297" s="40"/>
      <c r="G297" s="40"/>
      <c r="H297" s="40"/>
      <c r="J297" s="468"/>
    </row>
    <row r="298" ht="15.6" hidden="1" spans="2:10">
      <c r="B298" s="108">
        <v>1422</v>
      </c>
      <c r="C298" s="114" t="s">
        <v>227</v>
      </c>
      <c r="D298" s="40"/>
      <c r="E298" s="40"/>
      <c r="F298" s="40"/>
      <c r="G298" s="40"/>
      <c r="H298" s="40"/>
      <c r="J298" s="468"/>
    </row>
    <row r="299" ht="4.5" hidden="1" customHeight="1" spans="2:10">
      <c r="B299" s="108">
        <v>14221</v>
      </c>
      <c r="C299" s="114" t="s">
        <v>228</v>
      </c>
      <c r="D299" s="40"/>
      <c r="E299" s="40"/>
      <c r="F299" s="40"/>
      <c r="G299" s="40"/>
      <c r="H299" s="40"/>
      <c r="J299" s="468"/>
    </row>
    <row r="300" ht="15.6" hidden="1" spans="2:10">
      <c r="B300" s="108">
        <v>14221100</v>
      </c>
      <c r="C300" s="114" t="s">
        <v>229</v>
      </c>
      <c r="D300" s="40"/>
      <c r="E300" s="40"/>
      <c r="F300" s="40"/>
      <c r="G300" s="40"/>
      <c r="H300" s="40"/>
      <c r="J300" s="468"/>
    </row>
    <row r="301" ht="31.2" hidden="1" spans="2:10">
      <c r="B301" s="108">
        <v>14221200</v>
      </c>
      <c r="C301" s="114" t="s">
        <v>230</v>
      </c>
      <c r="D301" s="40"/>
      <c r="E301" s="40"/>
      <c r="F301" s="40"/>
      <c r="G301" s="40"/>
      <c r="H301" s="40"/>
      <c r="J301" s="468"/>
    </row>
    <row r="302" ht="15.6" hidden="1" spans="2:10">
      <c r="B302" s="108">
        <v>14221300</v>
      </c>
      <c r="C302" s="114" t="s">
        <v>231</v>
      </c>
      <c r="D302" s="40"/>
      <c r="E302" s="40"/>
      <c r="F302" s="40"/>
      <c r="G302" s="40"/>
      <c r="H302" s="40"/>
      <c r="J302" s="468"/>
    </row>
    <row r="303" ht="31.2" hidden="1" spans="2:10">
      <c r="B303" s="108">
        <v>14221400</v>
      </c>
      <c r="C303" s="114" t="s">
        <v>232</v>
      </c>
      <c r="D303" s="40"/>
      <c r="E303" s="40"/>
      <c r="F303" s="40"/>
      <c r="G303" s="40"/>
      <c r="H303" s="40"/>
      <c r="J303" s="468"/>
    </row>
    <row r="304" ht="31.2" hidden="1" spans="2:10">
      <c r="B304" s="108">
        <v>14221500</v>
      </c>
      <c r="C304" s="114" t="s">
        <v>233</v>
      </c>
      <c r="D304" s="40"/>
      <c r="E304" s="40"/>
      <c r="F304" s="40"/>
      <c r="G304" s="40"/>
      <c r="H304" s="40"/>
      <c r="J304" s="468"/>
    </row>
    <row r="305" ht="46.8" hidden="1" spans="2:10">
      <c r="B305" s="108">
        <v>14221600</v>
      </c>
      <c r="C305" s="114" t="s">
        <v>234</v>
      </c>
      <c r="D305" s="40"/>
      <c r="E305" s="40"/>
      <c r="F305" s="40"/>
      <c r="G305" s="40"/>
      <c r="H305" s="40"/>
      <c r="J305" s="468"/>
    </row>
    <row r="306" ht="15.6" hidden="1" spans="2:10">
      <c r="B306" s="108">
        <v>14221700</v>
      </c>
      <c r="C306" s="114" t="s">
        <v>235</v>
      </c>
      <c r="D306" s="40"/>
      <c r="E306" s="40"/>
      <c r="F306" s="40"/>
      <c r="G306" s="40"/>
      <c r="H306" s="40"/>
      <c r="J306" s="468"/>
    </row>
    <row r="307" ht="15.6" hidden="1" spans="2:10">
      <c r="B307" s="108">
        <v>14221800</v>
      </c>
      <c r="C307" s="114" t="s">
        <v>236</v>
      </c>
      <c r="D307" s="40"/>
      <c r="E307" s="40"/>
      <c r="F307" s="40"/>
      <c r="G307" s="40"/>
      <c r="H307" s="40"/>
      <c r="J307" s="468"/>
    </row>
    <row r="308" ht="15.6" hidden="1" spans="2:10">
      <c r="B308" s="108">
        <v>14221900</v>
      </c>
      <c r="C308" s="114" t="s">
        <v>237</v>
      </c>
      <c r="D308" s="40"/>
      <c r="E308" s="40"/>
      <c r="F308" s="40"/>
      <c r="G308" s="40"/>
      <c r="H308" s="40"/>
      <c r="J308" s="468"/>
    </row>
    <row r="309" ht="15.6" hidden="1" spans="2:10">
      <c r="B309" s="108">
        <v>14222</v>
      </c>
      <c r="C309" s="114" t="s">
        <v>238</v>
      </c>
      <c r="D309" s="40"/>
      <c r="E309" s="42"/>
      <c r="F309" s="40"/>
      <c r="G309" s="40"/>
      <c r="H309" s="40"/>
      <c r="J309" s="468"/>
    </row>
    <row r="310" ht="9.75" hidden="1" customHeight="1" spans="2:10">
      <c r="B310" s="108">
        <v>14222100</v>
      </c>
      <c r="C310" s="126" t="s">
        <v>239</v>
      </c>
      <c r="D310" s="40"/>
      <c r="E310" s="42"/>
      <c r="F310" s="40"/>
      <c r="G310" s="40"/>
      <c r="H310" s="40"/>
      <c r="J310" s="468"/>
    </row>
    <row r="311" ht="15.6" hidden="1" spans="2:10">
      <c r="B311" s="108">
        <v>14222200</v>
      </c>
      <c r="C311" s="114" t="s">
        <v>240</v>
      </c>
      <c r="D311" s="40"/>
      <c r="E311" s="42"/>
      <c r="F311" s="40"/>
      <c r="G311" s="40"/>
      <c r="H311" s="40"/>
      <c r="J311" s="468"/>
    </row>
    <row r="312" ht="15.6" hidden="1" spans="2:10">
      <c r="B312" s="108">
        <v>14222300</v>
      </c>
      <c r="C312" s="114" t="s">
        <v>241</v>
      </c>
      <c r="D312" s="40"/>
      <c r="E312" s="42"/>
      <c r="F312" s="40"/>
      <c r="G312" s="40"/>
      <c r="H312" s="40"/>
      <c r="J312" s="468"/>
    </row>
    <row r="313" ht="15.6" hidden="1" spans="2:10">
      <c r="B313" s="108">
        <v>14222400</v>
      </c>
      <c r="C313" s="114" t="s">
        <v>242</v>
      </c>
      <c r="D313" s="40"/>
      <c r="E313" s="42"/>
      <c r="F313" s="40"/>
      <c r="G313" s="40"/>
      <c r="H313" s="40"/>
      <c r="J313" s="468"/>
    </row>
    <row r="314" ht="9" hidden="1" customHeight="1" spans="2:10">
      <c r="B314" s="108">
        <v>14222500</v>
      </c>
      <c r="C314" s="114" t="s">
        <v>243</v>
      </c>
      <c r="D314" s="40"/>
      <c r="E314" s="42"/>
      <c r="F314" s="40"/>
      <c r="G314" s="40"/>
      <c r="H314" s="40"/>
      <c r="J314" s="468"/>
    </row>
    <row r="315" ht="12.75" hidden="1" customHeight="1" spans="2:10">
      <c r="B315" s="108">
        <v>14223</v>
      </c>
      <c r="C315" s="118" t="s">
        <v>244</v>
      </c>
      <c r="D315" s="40"/>
      <c r="E315" s="42"/>
      <c r="F315" s="40"/>
      <c r="G315" s="40"/>
      <c r="H315" s="40"/>
      <c r="J315" s="468"/>
    </row>
    <row r="316" ht="16.5" hidden="1" customHeight="1" spans="2:10">
      <c r="B316" s="108">
        <v>14223100</v>
      </c>
      <c r="C316" s="118" t="s">
        <v>244</v>
      </c>
      <c r="D316" s="40"/>
      <c r="E316" s="42"/>
      <c r="F316" s="40"/>
      <c r="G316" s="40"/>
      <c r="H316" s="40"/>
      <c r="J316" s="468"/>
    </row>
    <row r="317" ht="18.75" hidden="1" customHeight="1" spans="2:10">
      <c r="B317" s="130">
        <v>1423</v>
      </c>
      <c r="C317" s="126" t="s">
        <v>245</v>
      </c>
      <c r="D317" s="40"/>
      <c r="E317" s="42"/>
      <c r="F317" s="40"/>
      <c r="G317" s="40"/>
      <c r="H317" s="40"/>
      <c r="J317" s="468"/>
    </row>
    <row r="318" ht="10.5" hidden="1" customHeight="1" spans="2:10">
      <c r="B318" s="130">
        <v>14231</v>
      </c>
      <c r="C318" s="126" t="s">
        <v>246</v>
      </c>
      <c r="D318" s="40"/>
      <c r="E318" s="42"/>
      <c r="F318" s="40"/>
      <c r="G318" s="40"/>
      <c r="H318" s="40"/>
      <c r="J318" s="468"/>
    </row>
    <row r="319" ht="15.75" hidden="1" customHeight="1" spans="2:10">
      <c r="B319" s="130">
        <v>14231100</v>
      </c>
      <c r="C319" s="126" t="s">
        <v>247</v>
      </c>
      <c r="D319" s="40"/>
      <c r="E319" s="42"/>
      <c r="F319" s="40"/>
      <c r="G319" s="40"/>
      <c r="H319" s="40"/>
      <c r="J319" s="468"/>
    </row>
    <row r="320" ht="9" hidden="1" customHeight="1" spans="2:10">
      <c r="B320" s="130">
        <v>14231200</v>
      </c>
      <c r="C320" s="126" t="s">
        <v>248</v>
      </c>
      <c r="D320" s="40"/>
      <c r="E320" s="42"/>
      <c r="F320" s="40"/>
      <c r="G320" s="40"/>
      <c r="H320" s="40"/>
      <c r="J320" s="468"/>
    </row>
    <row r="321" ht="9" hidden="1" customHeight="1" spans="2:10">
      <c r="B321" s="130">
        <v>14231300</v>
      </c>
      <c r="C321" s="126" t="s">
        <v>249</v>
      </c>
      <c r="D321" s="40"/>
      <c r="E321" s="42"/>
      <c r="F321" s="40"/>
      <c r="G321" s="40"/>
      <c r="H321" s="40"/>
      <c r="J321" s="468"/>
    </row>
    <row r="322" ht="9.75" hidden="1" customHeight="1" spans="2:10">
      <c r="B322" s="130">
        <v>14231400</v>
      </c>
      <c r="C322" s="126" t="s">
        <v>250</v>
      </c>
      <c r="D322" s="40"/>
      <c r="E322" s="42"/>
      <c r="F322" s="40"/>
      <c r="G322" s="40"/>
      <c r="H322" s="40"/>
      <c r="J322" s="468"/>
    </row>
    <row r="323" ht="13.5" hidden="1" customHeight="1" spans="2:10">
      <c r="B323" s="130">
        <v>14231500</v>
      </c>
      <c r="C323" s="126" t="s">
        <v>251</v>
      </c>
      <c r="D323" s="40"/>
      <c r="E323" s="42"/>
      <c r="F323" s="40"/>
      <c r="G323" s="40"/>
      <c r="H323" s="40"/>
      <c r="J323" s="468"/>
    </row>
    <row r="324" ht="17.25" hidden="1" customHeight="1" spans="2:10">
      <c r="B324" s="130">
        <v>14231600</v>
      </c>
      <c r="C324" s="126" t="s">
        <v>252</v>
      </c>
      <c r="D324" s="40"/>
      <c r="E324" s="42"/>
      <c r="F324" s="40"/>
      <c r="G324" s="40"/>
      <c r="H324" s="40"/>
      <c r="J324" s="468"/>
    </row>
    <row r="325" ht="15.75" hidden="1" customHeight="1" spans="2:10">
      <c r="B325" s="130">
        <v>14231700</v>
      </c>
      <c r="C325" s="114" t="s">
        <v>253</v>
      </c>
      <c r="D325" s="40"/>
      <c r="E325" s="42"/>
      <c r="F325" s="40"/>
      <c r="G325" s="40"/>
      <c r="H325" s="40"/>
      <c r="J325" s="468"/>
    </row>
    <row r="326" ht="4.5" hidden="1" customHeight="1" spans="2:10">
      <c r="B326" s="130">
        <v>14231800</v>
      </c>
      <c r="C326" s="126" t="s">
        <v>254</v>
      </c>
      <c r="D326" s="40"/>
      <c r="E326" s="42"/>
      <c r="F326" s="40"/>
      <c r="G326" s="40"/>
      <c r="H326" s="40"/>
      <c r="J326" s="468"/>
    </row>
    <row r="327" ht="13.5" hidden="1" customHeight="1" spans="2:10">
      <c r="B327" s="130">
        <v>14231900</v>
      </c>
      <c r="C327" s="126" t="s">
        <v>255</v>
      </c>
      <c r="D327" s="40"/>
      <c r="E327" s="42"/>
      <c r="F327" s="40"/>
      <c r="G327" s="40"/>
      <c r="H327" s="40"/>
      <c r="J327" s="468"/>
    </row>
    <row r="328" ht="13.5" customHeight="1" spans="2:10">
      <c r="B328" s="471">
        <v>142</v>
      </c>
      <c r="C328" s="472" t="s">
        <v>226</v>
      </c>
      <c r="D328" s="306">
        <f>D329+D332</f>
        <v>1304</v>
      </c>
      <c r="E328" s="306">
        <f t="shared" ref="E328:H328" si="1">E329+E332</f>
        <v>329</v>
      </c>
      <c r="F328" s="306">
        <f t="shared" si="1"/>
        <v>325</v>
      </c>
      <c r="G328" s="306">
        <f t="shared" si="1"/>
        <v>325</v>
      </c>
      <c r="H328" s="306">
        <f t="shared" si="1"/>
        <v>325</v>
      </c>
      <c r="J328" s="468"/>
    </row>
    <row r="329" ht="13.5" customHeight="1" spans="2:10">
      <c r="B329" s="471">
        <v>1442</v>
      </c>
      <c r="C329" s="472" t="s">
        <v>256</v>
      </c>
      <c r="D329" s="306">
        <f>E329+F329+G329+H329</f>
        <v>4</v>
      </c>
      <c r="E329" s="306">
        <f>E330</f>
        <v>4</v>
      </c>
      <c r="F329" s="306">
        <f t="shared" ref="F329:H329" si="2">F330</f>
        <v>0</v>
      </c>
      <c r="G329" s="306">
        <f t="shared" si="2"/>
        <v>0</v>
      </c>
      <c r="H329" s="306">
        <f t="shared" si="2"/>
        <v>0</v>
      </c>
      <c r="J329" s="468"/>
    </row>
    <row r="330" ht="13.5" customHeight="1" spans="2:10">
      <c r="B330" s="473">
        <v>14224</v>
      </c>
      <c r="C330" s="474" t="s">
        <v>257</v>
      </c>
      <c r="D330" s="42">
        <f t="shared" ref="D330:D331" si="3">E330+F330+G330+H330</f>
        <v>4</v>
      </c>
      <c r="E330" s="42">
        <f>E331</f>
        <v>4</v>
      </c>
      <c r="F330" s="42"/>
      <c r="G330" s="42"/>
      <c r="H330" s="42"/>
      <c r="J330" s="468"/>
    </row>
    <row r="331" ht="13.5" customHeight="1" spans="2:10">
      <c r="B331" s="473">
        <v>14224200</v>
      </c>
      <c r="C331" s="474" t="s">
        <v>258</v>
      </c>
      <c r="D331" s="42">
        <f t="shared" si="3"/>
        <v>4</v>
      </c>
      <c r="E331" s="42">
        <v>4</v>
      </c>
      <c r="F331" s="42"/>
      <c r="G331" s="42"/>
      <c r="H331" s="42"/>
      <c r="J331" s="468"/>
    </row>
    <row r="332" ht="33" customHeight="1" spans="2:10">
      <c r="B332" s="130">
        <v>14232</v>
      </c>
      <c r="C332" s="131" t="s">
        <v>259</v>
      </c>
      <c r="D332" s="306">
        <f>D336+D395</f>
        <v>1300</v>
      </c>
      <c r="E332" s="306">
        <f>E336+E395</f>
        <v>325</v>
      </c>
      <c r="F332" s="306">
        <f>F336+F395</f>
        <v>325</v>
      </c>
      <c r="G332" s="306">
        <f>G336+G395</f>
        <v>325</v>
      </c>
      <c r="H332" s="306">
        <f>H336+H395</f>
        <v>325</v>
      </c>
      <c r="J332" s="468"/>
    </row>
    <row r="333" ht="12.75" hidden="1" customHeight="1" spans="2:10">
      <c r="B333" s="130">
        <v>14232100</v>
      </c>
      <c r="C333" s="126" t="s">
        <v>260</v>
      </c>
      <c r="D333" s="40"/>
      <c r="E333" s="40"/>
      <c r="F333" s="40"/>
      <c r="G333" s="40"/>
      <c r="H333" s="40"/>
      <c r="J333" s="468"/>
    </row>
    <row r="334" ht="9.75" hidden="1" customHeight="1" spans="2:10">
      <c r="B334" s="130">
        <v>14232200</v>
      </c>
      <c r="C334" s="126" t="s">
        <v>261</v>
      </c>
      <c r="D334" s="40"/>
      <c r="E334" s="40"/>
      <c r="F334" s="40"/>
      <c r="G334" s="40"/>
      <c r="H334" s="40"/>
      <c r="J334" s="468"/>
    </row>
    <row r="335" ht="12.75" hidden="1" customHeight="1" spans="2:10">
      <c r="B335" s="130">
        <v>14232300</v>
      </c>
      <c r="C335" s="126" t="s">
        <v>262</v>
      </c>
      <c r="D335" s="40"/>
      <c r="E335" s="40"/>
      <c r="F335" s="40"/>
      <c r="G335" s="40"/>
      <c r="H335" s="40"/>
      <c r="J335" s="468"/>
    </row>
    <row r="336" ht="32.25" customHeight="1" spans="2:10">
      <c r="B336" s="130">
        <v>14232400</v>
      </c>
      <c r="C336" s="126" t="s">
        <v>263</v>
      </c>
      <c r="D336" s="42">
        <f>E336+F336+G336+H336</f>
        <v>1300</v>
      </c>
      <c r="E336" s="42">
        <v>325</v>
      </c>
      <c r="F336" s="42">
        <v>325</v>
      </c>
      <c r="G336" s="42">
        <v>325</v>
      </c>
      <c r="H336" s="42">
        <v>325</v>
      </c>
      <c r="J336" s="468"/>
    </row>
    <row r="337" ht="46.8" hidden="1" spans="2:10">
      <c r="B337" s="130">
        <v>14232500</v>
      </c>
      <c r="C337" s="126" t="s">
        <v>264</v>
      </c>
      <c r="D337" s="40"/>
      <c r="E337" s="40"/>
      <c r="F337" s="40"/>
      <c r="G337" s="40"/>
      <c r="H337" s="40"/>
      <c r="J337" s="468">
        <f t="shared" ref="J337:J396" si="4">E337+F337+G337</f>
        <v>0</v>
      </c>
    </row>
    <row r="338" ht="20.25" hidden="1" customHeight="1" spans="2:10">
      <c r="B338" s="130">
        <v>14232600</v>
      </c>
      <c r="C338" s="126" t="s">
        <v>265</v>
      </c>
      <c r="D338" s="40"/>
      <c r="E338" s="40"/>
      <c r="F338" s="40"/>
      <c r="G338" s="40"/>
      <c r="H338" s="40"/>
      <c r="J338" s="468">
        <f t="shared" si="4"/>
        <v>0</v>
      </c>
    </row>
    <row r="339" ht="31.2" hidden="1" spans="2:10">
      <c r="B339" s="130">
        <v>14232700</v>
      </c>
      <c r="C339" s="126" t="s">
        <v>266</v>
      </c>
      <c r="D339" s="40"/>
      <c r="E339" s="40"/>
      <c r="F339" s="40"/>
      <c r="G339" s="40"/>
      <c r="H339" s="40"/>
      <c r="J339" s="468">
        <f t="shared" si="4"/>
        <v>0</v>
      </c>
    </row>
    <row r="340" ht="46.8" hidden="1" spans="2:10">
      <c r="B340" s="130">
        <v>14232800</v>
      </c>
      <c r="C340" s="126" t="s">
        <v>267</v>
      </c>
      <c r="D340" s="40"/>
      <c r="E340" s="40"/>
      <c r="F340" s="40"/>
      <c r="G340" s="40"/>
      <c r="H340" s="40"/>
      <c r="J340" s="468">
        <f t="shared" si="4"/>
        <v>0</v>
      </c>
    </row>
    <row r="341" ht="31.2" hidden="1" spans="2:10">
      <c r="B341" s="130">
        <v>14232900</v>
      </c>
      <c r="C341" s="126" t="s">
        <v>268</v>
      </c>
      <c r="D341" s="40"/>
      <c r="E341" s="40"/>
      <c r="F341" s="40"/>
      <c r="G341" s="40"/>
      <c r="H341" s="40"/>
      <c r="J341" s="468">
        <f t="shared" si="4"/>
        <v>0</v>
      </c>
    </row>
    <row r="342" ht="15.6" hidden="1" spans="2:10">
      <c r="B342" s="130">
        <v>14233</v>
      </c>
      <c r="C342" s="126" t="s">
        <v>269</v>
      </c>
      <c r="D342" s="40"/>
      <c r="E342" s="40"/>
      <c r="F342" s="40"/>
      <c r="G342" s="40"/>
      <c r="H342" s="40"/>
      <c r="J342" s="468">
        <f t="shared" si="4"/>
        <v>0</v>
      </c>
    </row>
    <row r="343" ht="31.2" hidden="1" spans="2:10">
      <c r="B343" s="130">
        <v>14233100</v>
      </c>
      <c r="C343" s="126" t="s">
        <v>270</v>
      </c>
      <c r="D343" s="40"/>
      <c r="E343" s="40"/>
      <c r="F343" s="40"/>
      <c r="G343" s="40"/>
      <c r="H343" s="40"/>
      <c r="J343" s="468">
        <f t="shared" si="4"/>
        <v>0</v>
      </c>
    </row>
    <row r="344" ht="31.2" hidden="1" spans="2:10">
      <c r="B344" s="130">
        <v>14233200</v>
      </c>
      <c r="C344" s="126" t="s">
        <v>271</v>
      </c>
      <c r="D344" s="40"/>
      <c r="E344" s="40"/>
      <c r="F344" s="40"/>
      <c r="G344" s="40"/>
      <c r="H344" s="40"/>
      <c r="J344" s="468">
        <f t="shared" si="4"/>
        <v>0</v>
      </c>
    </row>
    <row r="345" ht="31.2" hidden="1" spans="2:10">
      <c r="B345" s="130">
        <v>14233300</v>
      </c>
      <c r="C345" s="126" t="s">
        <v>272</v>
      </c>
      <c r="D345" s="40"/>
      <c r="E345" s="40"/>
      <c r="F345" s="40"/>
      <c r="G345" s="40"/>
      <c r="H345" s="40"/>
      <c r="J345" s="468">
        <f t="shared" si="4"/>
        <v>0</v>
      </c>
    </row>
    <row r="346" ht="15.6" hidden="1" spans="2:10">
      <c r="B346" s="130">
        <v>14233400</v>
      </c>
      <c r="C346" s="126" t="s">
        <v>273</v>
      </c>
      <c r="D346" s="40"/>
      <c r="E346" s="40"/>
      <c r="F346" s="40"/>
      <c r="G346" s="40"/>
      <c r="H346" s="40"/>
      <c r="J346" s="468">
        <f t="shared" si="4"/>
        <v>0</v>
      </c>
    </row>
    <row r="347" ht="12.75" hidden="1" customHeight="1" spans="2:10">
      <c r="B347" s="130">
        <v>14233900</v>
      </c>
      <c r="C347" s="127" t="s">
        <v>274</v>
      </c>
      <c r="D347" s="40"/>
      <c r="E347" s="40"/>
      <c r="F347" s="40"/>
      <c r="G347" s="40"/>
      <c r="H347" s="40"/>
      <c r="J347" s="468">
        <f t="shared" si="4"/>
        <v>0</v>
      </c>
    </row>
    <row r="348" ht="31.2" hidden="1" spans="2:10">
      <c r="B348" s="130">
        <v>14234</v>
      </c>
      <c r="C348" s="126" t="s">
        <v>275</v>
      </c>
      <c r="D348" s="40"/>
      <c r="E348" s="40"/>
      <c r="F348" s="40"/>
      <c r="G348" s="40"/>
      <c r="H348" s="40"/>
      <c r="J348" s="468">
        <f t="shared" si="4"/>
        <v>0</v>
      </c>
    </row>
    <row r="349" ht="31.2" hidden="1" spans="2:10">
      <c r="B349" s="130">
        <v>14234100</v>
      </c>
      <c r="C349" s="126" t="s">
        <v>276</v>
      </c>
      <c r="D349" s="40"/>
      <c r="E349" s="40"/>
      <c r="F349" s="40"/>
      <c r="G349" s="40"/>
      <c r="H349" s="40"/>
      <c r="J349" s="468">
        <f t="shared" si="4"/>
        <v>0</v>
      </c>
    </row>
    <row r="350" ht="62.4" hidden="1" spans="2:10">
      <c r="B350" s="130">
        <v>14234200</v>
      </c>
      <c r="C350" s="126" t="s">
        <v>277</v>
      </c>
      <c r="D350" s="40"/>
      <c r="E350" s="40"/>
      <c r="F350" s="40"/>
      <c r="G350" s="40"/>
      <c r="H350" s="40"/>
      <c r="J350" s="468">
        <f t="shared" si="4"/>
        <v>0</v>
      </c>
    </row>
    <row r="351" ht="62.4" hidden="1" spans="2:10">
      <c r="B351" s="130">
        <v>14234300</v>
      </c>
      <c r="C351" s="126" t="s">
        <v>278</v>
      </c>
      <c r="D351" s="40"/>
      <c r="E351" s="40"/>
      <c r="F351" s="40"/>
      <c r="G351" s="40"/>
      <c r="H351" s="40"/>
      <c r="J351" s="468">
        <f t="shared" si="4"/>
        <v>0</v>
      </c>
    </row>
    <row r="352" ht="46.8" hidden="1" spans="2:10">
      <c r="B352" s="130">
        <v>14234400</v>
      </c>
      <c r="C352" s="126" t="s">
        <v>279</v>
      </c>
      <c r="D352" s="40"/>
      <c r="E352" s="40"/>
      <c r="F352" s="40"/>
      <c r="G352" s="40"/>
      <c r="H352" s="40"/>
      <c r="J352" s="468">
        <f t="shared" si="4"/>
        <v>0</v>
      </c>
    </row>
    <row r="353" ht="16.5" hidden="1" customHeight="1" spans="2:10">
      <c r="B353" s="130">
        <v>14234500</v>
      </c>
      <c r="C353" s="127" t="s">
        <v>280</v>
      </c>
      <c r="D353" s="40"/>
      <c r="E353" s="40"/>
      <c r="F353" s="40"/>
      <c r="G353" s="40"/>
      <c r="H353" s="40"/>
      <c r="J353" s="468">
        <f t="shared" si="4"/>
        <v>0</v>
      </c>
    </row>
    <row r="354" ht="15.6" hidden="1" spans="2:10">
      <c r="B354" s="130">
        <v>14234600</v>
      </c>
      <c r="C354" s="127" t="s">
        <v>281</v>
      </c>
      <c r="D354" s="40"/>
      <c r="E354" s="40"/>
      <c r="F354" s="40"/>
      <c r="G354" s="40"/>
      <c r="H354" s="40"/>
      <c r="J354" s="468">
        <f t="shared" si="4"/>
        <v>0</v>
      </c>
    </row>
    <row r="355" ht="15.6" hidden="1" spans="2:10">
      <c r="B355" s="130">
        <v>14234700</v>
      </c>
      <c r="C355" s="127" t="s">
        <v>282</v>
      </c>
      <c r="D355" s="40"/>
      <c r="E355" s="40"/>
      <c r="F355" s="40"/>
      <c r="G355" s="40"/>
      <c r="H355" s="40"/>
      <c r="J355" s="468">
        <f t="shared" si="4"/>
        <v>0</v>
      </c>
    </row>
    <row r="356" ht="62.4" hidden="1" spans="2:10">
      <c r="B356" s="130">
        <v>14234900</v>
      </c>
      <c r="C356" s="126" t="s">
        <v>283</v>
      </c>
      <c r="D356" s="40"/>
      <c r="E356" s="40"/>
      <c r="F356" s="40"/>
      <c r="G356" s="40"/>
      <c r="H356" s="40"/>
      <c r="J356" s="468">
        <f t="shared" si="4"/>
        <v>0</v>
      </c>
    </row>
    <row r="357" ht="31.2" hidden="1" spans="2:10">
      <c r="B357" s="130">
        <v>14235</v>
      </c>
      <c r="C357" s="126" t="s">
        <v>284</v>
      </c>
      <c r="D357" s="40"/>
      <c r="E357" s="40"/>
      <c r="F357" s="40"/>
      <c r="G357" s="40"/>
      <c r="H357" s="40"/>
      <c r="J357" s="468">
        <f t="shared" si="4"/>
        <v>0</v>
      </c>
    </row>
    <row r="358" ht="46.8" hidden="1" spans="2:10">
      <c r="B358" s="130">
        <v>14235100</v>
      </c>
      <c r="C358" s="126" t="s">
        <v>285</v>
      </c>
      <c r="D358" s="40"/>
      <c r="E358" s="40"/>
      <c r="F358" s="40"/>
      <c r="G358" s="40"/>
      <c r="H358" s="40"/>
      <c r="J358" s="468">
        <f t="shared" si="4"/>
        <v>0</v>
      </c>
    </row>
    <row r="359" ht="15.6" hidden="1" spans="2:10">
      <c r="B359" s="130">
        <v>14235200</v>
      </c>
      <c r="C359" s="126" t="s">
        <v>286</v>
      </c>
      <c r="D359" s="40"/>
      <c r="E359" s="40"/>
      <c r="F359" s="40"/>
      <c r="G359" s="40"/>
      <c r="H359" s="40"/>
      <c r="J359" s="468">
        <f t="shared" si="4"/>
        <v>0</v>
      </c>
    </row>
    <row r="360" ht="15.6" hidden="1" spans="2:10">
      <c r="B360" s="130">
        <v>14235300</v>
      </c>
      <c r="C360" s="126" t="s">
        <v>287</v>
      </c>
      <c r="D360" s="40"/>
      <c r="E360" s="40"/>
      <c r="F360" s="40"/>
      <c r="G360" s="40"/>
      <c r="H360" s="40"/>
      <c r="J360" s="468">
        <f t="shared" si="4"/>
        <v>0</v>
      </c>
    </row>
    <row r="361" ht="31.2" hidden="1" spans="2:10">
      <c r="B361" s="130">
        <v>14235400</v>
      </c>
      <c r="C361" s="127" t="s">
        <v>288</v>
      </c>
      <c r="D361" s="40"/>
      <c r="E361" s="40"/>
      <c r="F361" s="40"/>
      <c r="G361" s="40"/>
      <c r="H361" s="40"/>
      <c r="J361" s="468">
        <f t="shared" si="4"/>
        <v>0</v>
      </c>
    </row>
    <row r="362" ht="15.6" hidden="1" spans="2:10">
      <c r="B362" s="130">
        <v>14235500</v>
      </c>
      <c r="C362" s="127" t="s">
        <v>289</v>
      </c>
      <c r="D362" s="40"/>
      <c r="E362" s="40"/>
      <c r="F362" s="40"/>
      <c r="G362" s="40"/>
      <c r="H362" s="40"/>
      <c r="J362" s="468">
        <f t="shared" si="4"/>
        <v>0</v>
      </c>
    </row>
    <row r="363" ht="15.6" hidden="1" spans="2:10">
      <c r="B363" s="130">
        <v>14235600</v>
      </c>
      <c r="C363" s="126" t="s">
        <v>290</v>
      </c>
      <c r="D363" s="40"/>
      <c r="E363" s="40"/>
      <c r="F363" s="40"/>
      <c r="G363" s="40"/>
      <c r="H363" s="40"/>
      <c r="J363" s="468">
        <f t="shared" si="4"/>
        <v>0</v>
      </c>
    </row>
    <row r="364" ht="46.8" hidden="1" spans="2:10">
      <c r="B364" s="130">
        <v>14235900</v>
      </c>
      <c r="C364" s="126" t="s">
        <v>291</v>
      </c>
      <c r="D364" s="40"/>
      <c r="E364" s="40"/>
      <c r="F364" s="40"/>
      <c r="G364" s="40"/>
      <c r="H364" s="40"/>
      <c r="J364" s="468">
        <f t="shared" si="4"/>
        <v>0</v>
      </c>
    </row>
    <row r="365" ht="31.2" hidden="1" spans="2:10">
      <c r="B365" s="130">
        <v>14236</v>
      </c>
      <c r="C365" s="126" t="s">
        <v>292</v>
      </c>
      <c r="D365" s="40"/>
      <c r="E365" s="40"/>
      <c r="F365" s="40"/>
      <c r="G365" s="40"/>
      <c r="H365" s="40"/>
      <c r="J365" s="468">
        <f t="shared" si="4"/>
        <v>0</v>
      </c>
    </row>
    <row r="366" ht="46.8" hidden="1" spans="2:10">
      <c r="B366" s="130">
        <v>14236100</v>
      </c>
      <c r="C366" s="126" t="s">
        <v>293</v>
      </c>
      <c r="D366" s="40"/>
      <c r="E366" s="40"/>
      <c r="F366" s="40"/>
      <c r="G366" s="40"/>
      <c r="H366" s="40"/>
      <c r="J366" s="468">
        <f t="shared" si="4"/>
        <v>0</v>
      </c>
    </row>
    <row r="367" ht="31.2" hidden="1" spans="2:10">
      <c r="B367" s="130">
        <v>14236200</v>
      </c>
      <c r="C367" s="126" t="s">
        <v>294</v>
      </c>
      <c r="D367" s="40"/>
      <c r="E367" s="40"/>
      <c r="F367" s="40"/>
      <c r="G367" s="40"/>
      <c r="H367" s="40"/>
      <c r="J367" s="468">
        <f t="shared" si="4"/>
        <v>0</v>
      </c>
    </row>
    <row r="368" ht="31.2" hidden="1" spans="2:10">
      <c r="B368" s="130">
        <v>14236300</v>
      </c>
      <c r="C368" s="126" t="s">
        <v>295</v>
      </c>
      <c r="D368" s="40"/>
      <c r="E368" s="40"/>
      <c r="F368" s="40"/>
      <c r="G368" s="40"/>
      <c r="H368" s="40"/>
      <c r="J368" s="468">
        <f t="shared" si="4"/>
        <v>0</v>
      </c>
    </row>
    <row r="369" ht="31.2" hidden="1" spans="2:10">
      <c r="B369" s="130">
        <v>14236400</v>
      </c>
      <c r="C369" s="126" t="s">
        <v>296</v>
      </c>
      <c r="D369" s="40"/>
      <c r="E369" s="40"/>
      <c r="F369" s="40"/>
      <c r="G369" s="40"/>
      <c r="H369" s="40"/>
      <c r="J369" s="468">
        <f t="shared" si="4"/>
        <v>0</v>
      </c>
    </row>
    <row r="370" ht="31.2" hidden="1" spans="2:10">
      <c r="B370" s="130">
        <v>14236500</v>
      </c>
      <c r="C370" s="126" t="s">
        <v>297</v>
      </c>
      <c r="D370" s="40"/>
      <c r="E370" s="40"/>
      <c r="F370" s="40"/>
      <c r="G370" s="40"/>
      <c r="H370" s="40"/>
      <c r="J370" s="468">
        <f t="shared" si="4"/>
        <v>0</v>
      </c>
    </row>
    <row r="371" ht="31.2" hidden="1" spans="2:10">
      <c r="B371" s="130">
        <v>14236600</v>
      </c>
      <c r="C371" s="126" t="s">
        <v>298</v>
      </c>
      <c r="D371" s="40"/>
      <c r="E371" s="40"/>
      <c r="F371" s="40"/>
      <c r="G371" s="40"/>
      <c r="H371" s="40"/>
      <c r="J371" s="468">
        <f t="shared" si="4"/>
        <v>0</v>
      </c>
    </row>
    <row r="372" ht="21" hidden="1" customHeight="1" spans="2:10">
      <c r="B372" s="130">
        <v>14236900</v>
      </c>
      <c r="C372" s="126" t="s">
        <v>299</v>
      </c>
      <c r="D372" s="40"/>
      <c r="E372" s="40"/>
      <c r="F372" s="40"/>
      <c r="G372" s="40"/>
      <c r="H372" s="40"/>
      <c r="J372" s="468">
        <f t="shared" si="4"/>
        <v>0</v>
      </c>
    </row>
    <row r="373" ht="15.6" hidden="1" spans="2:10">
      <c r="B373" s="130">
        <v>14237</v>
      </c>
      <c r="C373" s="126" t="s">
        <v>300</v>
      </c>
      <c r="D373" s="40"/>
      <c r="E373" s="40"/>
      <c r="F373" s="40"/>
      <c r="G373" s="40"/>
      <c r="H373" s="40"/>
      <c r="J373" s="468">
        <f t="shared" si="4"/>
        <v>0</v>
      </c>
    </row>
    <row r="374" ht="31.2" hidden="1" spans="2:10">
      <c r="B374" s="130">
        <v>14237100</v>
      </c>
      <c r="C374" s="126" t="s">
        <v>301</v>
      </c>
      <c r="D374" s="40"/>
      <c r="E374" s="40"/>
      <c r="F374" s="40"/>
      <c r="G374" s="40"/>
      <c r="H374" s="40"/>
      <c r="J374" s="468">
        <f t="shared" si="4"/>
        <v>0</v>
      </c>
    </row>
    <row r="375" ht="46.8" hidden="1" spans="2:10">
      <c r="B375" s="130">
        <v>14237200</v>
      </c>
      <c r="C375" s="126" t="s">
        <v>302</v>
      </c>
      <c r="D375" s="40"/>
      <c r="E375" s="40"/>
      <c r="F375" s="40"/>
      <c r="G375" s="40"/>
      <c r="H375" s="40"/>
      <c r="J375" s="468">
        <f t="shared" si="4"/>
        <v>0</v>
      </c>
    </row>
    <row r="376" ht="31.2" hidden="1" spans="2:10">
      <c r="B376" s="130">
        <v>14237300</v>
      </c>
      <c r="C376" s="126" t="s">
        <v>303</v>
      </c>
      <c r="D376" s="40"/>
      <c r="E376" s="40"/>
      <c r="F376" s="40"/>
      <c r="G376" s="40"/>
      <c r="H376" s="40"/>
      <c r="J376" s="468">
        <f t="shared" si="4"/>
        <v>0</v>
      </c>
    </row>
    <row r="377" ht="31.2" hidden="1" spans="2:10">
      <c r="B377" s="130">
        <v>14237400</v>
      </c>
      <c r="C377" s="126" t="s">
        <v>304</v>
      </c>
      <c r="D377" s="40"/>
      <c r="E377" s="40"/>
      <c r="F377" s="40"/>
      <c r="G377" s="40"/>
      <c r="H377" s="40"/>
      <c r="J377" s="468">
        <f t="shared" si="4"/>
        <v>0</v>
      </c>
    </row>
    <row r="378" ht="31.2" hidden="1" spans="2:10">
      <c r="B378" s="130">
        <v>14237500</v>
      </c>
      <c r="C378" s="126" t="s">
        <v>305</v>
      </c>
      <c r="D378" s="40"/>
      <c r="E378" s="40"/>
      <c r="F378" s="40"/>
      <c r="G378" s="40"/>
      <c r="H378" s="40"/>
      <c r="J378" s="468">
        <f t="shared" si="4"/>
        <v>0</v>
      </c>
    </row>
    <row r="379" ht="31.2" hidden="1" spans="2:10">
      <c r="B379" s="130">
        <v>14237600</v>
      </c>
      <c r="C379" s="126" t="s">
        <v>306</v>
      </c>
      <c r="D379" s="40"/>
      <c r="E379" s="40"/>
      <c r="F379" s="40"/>
      <c r="G379" s="40"/>
      <c r="H379" s="40"/>
      <c r="J379" s="468">
        <f t="shared" si="4"/>
        <v>0</v>
      </c>
    </row>
    <row r="380" ht="31.2" hidden="1" spans="2:10">
      <c r="B380" s="130">
        <v>14237700</v>
      </c>
      <c r="C380" s="126" t="s">
        <v>307</v>
      </c>
      <c r="D380" s="40"/>
      <c r="E380" s="40"/>
      <c r="F380" s="40"/>
      <c r="G380" s="40"/>
      <c r="H380" s="40"/>
      <c r="J380" s="468">
        <f t="shared" si="4"/>
        <v>0</v>
      </c>
    </row>
    <row r="381" ht="9" hidden="1" customHeight="1" spans="2:10">
      <c r="B381" s="130">
        <v>14237900</v>
      </c>
      <c r="C381" s="126" t="s">
        <v>308</v>
      </c>
      <c r="D381" s="40"/>
      <c r="E381" s="40"/>
      <c r="F381" s="40"/>
      <c r="G381" s="40"/>
      <c r="H381" s="40"/>
      <c r="J381" s="468">
        <f t="shared" si="4"/>
        <v>0</v>
      </c>
    </row>
    <row r="382" ht="15.6" hidden="1" spans="2:10">
      <c r="B382" s="130">
        <v>14238</v>
      </c>
      <c r="C382" s="126" t="s">
        <v>309</v>
      </c>
      <c r="D382" s="40"/>
      <c r="E382" s="40"/>
      <c r="F382" s="40"/>
      <c r="G382" s="40"/>
      <c r="H382" s="40"/>
      <c r="J382" s="468">
        <f t="shared" si="4"/>
        <v>0</v>
      </c>
    </row>
    <row r="383" ht="31.2" hidden="1" spans="2:10">
      <c r="B383" s="130">
        <v>14238100</v>
      </c>
      <c r="C383" s="126" t="s">
        <v>310</v>
      </c>
      <c r="D383" s="40"/>
      <c r="E383" s="40"/>
      <c r="F383" s="40"/>
      <c r="G383" s="40"/>
      <c r="H383" s="40"/>
      <c r="J383" s="468">
        <f t="shared" si="4"/>
        <v>0</v>
      </c>
    </row>
    <row r="384" ht="31.2" hidden="1" spans="2:10">
      <c r="B384" s="130">
        <v>14238200</v>
      </c>
      <c r="C384" s="126" t="s">
        <v>311</v>
      </c>
      <c r="D384" s="40"/>
      <c r="E384" s="40"/>
      <c r="F384" s="40"/>
      <c r="G384" s="40"/>
      <c r="H384" s="40"/>
      <c r="J384" s="468">
        <f t="shared" si="4"/>
        <v>0</v>
      </c>
    </row>
    <row r="385" ht="31.2" hidden="1" spans="2:10">
      <c r="B385" s="130">
        <v>14238300</v>
      </c>
      <c r="C385" s="126" t="s">
        <v>312</v>
      </c>
      <c r="D385" s="40"/>
      <c r="E385" s="40"/>
      <c r="F385" s="40"/>
      <c r="G385" s="40"/>
      <c r="H385" s="40"/>
      <c r="J385" s="468">
        <f t="shared" si="4"/>
        <v>0</v>
      </c>
    </row>
    <row r="386" ht="31.2" hidden="1" spans="2:10">
      <c r="B386" s="130">
        <v>14238400</v>
      </c>
      <c r="C386" s="126" t="s">
        <v>313</v>
      </c>
      <c r="D386" s="40"/>
      <c r="E386" s="40"/>
      <c r="F386" s="40"/>
      <c r="G386" s="40"/>
      <c r="H386" s="40"/>
      <c r="J386" s="468">
        <f t="shared" si="4"/>
        <v>0</v>
      </c>
    </row>
    <row r="387" ht="31.2" hidden="1" spans="2:10">
      <c r="B387" s="130">
        <v>14238500</v>
      </c>
      <c r="C387" s="126" t="s">
        <v>314</v>
      </c>
      <c r="D387" s="40"/>
      <c r="E387" s="40"/>
      <c r="F387" s="40"/>
      <c r="G387" s="40"/>
      <c r="H387" s="40"/>
      <c r="J387" s="468">
        <f t="shared" si="4"/>
        <v>0</v>
      </c>
    </row>
    <row r="388" ht="10.5" hidden="1" customHeight="1" spans="2:10">
      <c r="B388" s="130">
        <v>14238600</v>
      </c>
      <c r="C388" s="126" t="s">
        <v>315</v>
      </c>
      <c r="D388" s="40"/>
      <c r="E388" s="40"/>
      <c r="F388" s="40"/>
      <c r="G388" s="40"/>
      <c r="H388" s="40"/>
      <c r="J388" s="468">
        <f t="shared" si="4"/>
        <v>0</v>
      </c>
    </row>
    <row r="389" ht="11.25" hidden="1" customHeight="1" spans="2:10">
      <c r="B389" s="130">
        <v>14238700</v>
      </c>
      <c r="C389" s="126" t="s">
        <v>316</v>
      </c>
      <c r="D389" s="40"/>
      <c r="E389" s="40"/>
      <c r="F389" s="40"/>
      <c r="G389" s="40"/>
      <c r="H389" s="40"/>
      <c r="J389" s="468">
        <f t="shared" si="4"/>
        <v>0</v>
      </c>
    </row>
    <row r="390" ht="8.25" hidden="1" customHeight="1" spans="2:10">
      <c r="B390" s="130">
        <v>14238900</v>
      </c>
      <c r="C390" s="126" t="s">
        <v>317</v>
      </c>
      <c r="D390" s="40"/>
      <c r="E390" s="40"/>
      <c r="F390" s="40"/>
      <c r="G390" s="40"/>
      <c r="H390" s="40"/>
      <c r="J390" s="468">
        <f t="shared" si="4"/>
        <v>0</v>
      </c>
    </row>
    <row r="391" ht="24" hidden="1" customHeight="1" spans="2:10">
      <c r="B391" s="130">
        <v>14239</v>
      </c>
      <c r="C391" s="127" t="s">
        <v>318</v>
      </c>
      <c r="D391" s="40"/>
      <c r="E391" s="40"/>
      <c r="F391" s="40"/>
      <c r="G391" s="40"/>
      <c r="H391" s="40"/>
      <c r="J391" s="468">
        <f t="shared" si="4"/>
        <v>0</v>
      </c>
    </row>
    <row r="392" ht="31.2" hidden="1" spans="2:10">
      <c r="B392" s="130">
        <v>14239100</v>
      </c>
      <c r="C392" s="126" t="s">
        <v>319</v>
      </c>
      <c r="D392" s="40"/>
      <c r="E392" s="40"/>
      <c r="F392" s="40"/>
      <c r="G392" s="40"/>
      <c r="H392" s="40"/>
      <c r="J392" s="468">
        <f t="shared" si="4"/>
        <v>0</v>
      </c>
    </row>
    <row r="393" ht="14.25" hidden="1" customHeight="1" spans="2:10">
      <c r="B393" s="130">
        <v>14239200</v>
      </c>
      <c r="C393" s="126" t="s">
        <v>320</v>
      </c>
      <c r="D393" s="40"/>
      <c r="E393" s="40"/>
      <c r="F393" s="40"/>
      <c r="G393" s="40"/>
      <c r="H393" s="40"/>
      <c r="J393" s="468">
        <f t="shared" si="4"/>
        <v>0</v>
      </c>
    </row>
    <row r="394" ht="8.25" hidden="1" customHeight="1" spans="2:10">
      <c r="B394" s="130">
        <v>14239300</v>
      </c>
      <c r="C394" s="126" t="s">
        <v>321</v>
      </c>
      <c r="D394" s="40"/>
      <c r="E394" s="40"/>
      <c r="F394" s="40"/>
      <c r="G394" s="40"/>
      <c r="H394" s="40"/>
      <c r="J394" s="468">
        <f t="shared" si="4"/>
        <v>0</v>
      </c>
    </row>
    <row r="395" ht="11.25" hidden="1" customHeight="1" spans="2:10">
      <c r="B395" s="132">
        <v>14239900</v>
      </c>
      <c r="C395" s="133" t="s">
        <v>322</v>
      </c>
      <c r="D395" s="306">
        <f>E395+F395+G395+H395</f>
        <v>0</v>
      </c>
      <c r="E395" s="42"/>
      <c r="F395" s="42"/>
      <c r="G395" s="42"/>
      <c r="H395" s="42"/>
      <c r="J395" s="468">
        <f t="shared" si="4"/>
        <v>0</v>
      </c>
    </row>
    <row r="396" ht="11.25" hidden="1" customHeight="1" spans="2:10">
      <c r="B396" s="117">
        <v>143</v>
      </c>
      <c r="C396" s="111" t="s">
        <v>323</v>
      </c>
      <c r="D396" s="40"/>
      <c r="E396" s="40"/>
      <c r="F396" s="40"/>
      <c r="G396" s="40"/>
      <c r="H396" s="40"/>
      <c r="J396" s="468">
        <f t="shared" si="4"/>
        <v>0</v>
      </c>
    </row>
    <row r="397" ht="15.75" hidden="1" customHeight="1" spans="2:10">
      <c r="B397" s="117">
        <v>1431</v>
      </c>
      <c r="C397" s="111" t="s">
        <v>324</v>
      </c>
      <c r="D397" s="40"/>
      <c r="E397" s="40"/>
      <c r="F397" s="40"/>
      <c r="G397" s="40"/>
      <c r="H397" s="40"/>
      <c r="J397" s="468">
        <f t="shared" ref="J397:J421" si="5">E397+F397+G397</f>
        <v>0</v>
      </c>
    </row>
    <row r="398" ht="16.5" hidden="1" customHeight="1" spans="2:10">
      <c r="B398" s="117">
        <v>14311</v>
      </c>
      <c r="C398" s="111" t="s">
        <v>324</v>
      </c>
      <c r="D398" s="40"/>
      <c r="E398" s="40"/>
      <c r="F398" s="40"/>
      <c r="G398" s="40"/>
      <c r="H398" s="40"/>
      <c r="J398" s="468">
        <f t="shared" si="5"/>
        <v>0</v>
      </c>
    </row>
    <row r="399" ht="19.5" hidden="1" customHeight="1" spans="2:10">
      <c r="B399" s="108">
        <v>14311100</v>
      </c>
      <c r="C399" s="116" t="s">
        <v>325</v>
      </c>
      <c r="D399" s="40"/>
      <c r="E399" s="40"/>
      <c r="F399" s="40"/>
      <c r="G399" s="40"/>
      <c r="H399" s="40"/>
      <c r="J399" s="468">
        <f t="shared" si="5"/>
        <v>0</v>
      </c>
    </row>
    <row r="400" ht="21.75" hidden="1" customHeight="1" spans="2:10">
      <c r="B400" s="108">
        <v>14311200</v>
      </c>
      <c r="C400" s="114" t="s">
        <v>326</v>
      </c>
      <c r="D400" s="40"/>
      <c r="E400" s="40"/>
      <c r="F400" s="40"/>
      <c r="G400" s="40"/>
      <c r="H400" s="40"/>
      <c r="J400" s="468">
        <f t="shared" si="5"/>
        <v>0</v>
      </c>
    </row>
    <row r="401" ht="0.75" hidden="1" customHeight="1" spans="2:10">
      <c r="B401" s="108">
        <v>14311300</v>
      </c>
      <c r="C401" s="114" t="s">
        <v>327</v>
      </c>
      <c r="D401" s="40"/>
      <c r="E401" s="40"/>
      <c r="F401" s="40"/>
      <c r="G401" s="40"/>
      <c r="H401" s="40"/>
      <c r="J401" s="468">
        <f t="shared" si="5"/>
        <v>0</v>
      </c>
    </row>
    <row r="402" ht="12" hidden="1" customHeight="1" spans="2:10">
      <c r="B402" s="108">
        <v>14311400</v>
      </c>
      <c r="C402" s="114" t="s">
        <v>328</v>
      </c>
      <c r="D402" s="40"/>
      <c r="E402" s="40"/>
      <c r="F402" s="40"/>
      <c r="G402" s="40"/>
      <c r="H402" s="40"/>
      <c r="J402" s="468">
        <f t="shared" si="5"/>
        <v>0</v>
      </c>
    </row>
    <row r="403" ht="5.25" hidden="1" customHeight="1" spans="2:10">
      <c r="B403" s="108">
        <v>14311500</v>
      </c>
      <c r="C403" s="114" t="s">
        <v>329</v>
      </c>
      <c r="D403" s="40"/>
      <c r="E403" s="40"/>
      <c r="F403" s="40"/>
      <c r="G403" s="40"/>
      <c r="H403" s="40"/>
      <c r="J403" s="468">
        <f t="shared" si="5"/>
        <v>0</v>
      </c>
    </row>
    <row r="404" ht="6.75" hidden="1" customHeight="1" spans="2:10">
      <c r="B404" s="117">
        <v>1432</v>
      </c>
      <c r="C404" s="109" t="s">
        <v>330</v>
      </c>
      <c r="D404" s="40"/>
      <c r="E404" s="40"/>
      <c r="F404" s="40"/>
      <c r="G404" s="40"/>
      <c r="H404" s="40"/>
      <c r="J404" s="468">
        <f t="shared" si="5"/>
        <v>0</v>
      </c>
    </row>
    <row r="405" ht="4.5" hidden="1" customHeight="1" spans="2:10">
      <c r="B405" s="117">
        <v>14321</v>
      </c>
      <c r="C405" s="109" t="s">
        <v>330</v>
      </c>
      <c r="D405" s="40"/>
      <c r="E405" s="40"/>
      <c r="F405" s="40"/>
      <c r="G405" s="40"/>
      <c r="H405" s="40"/>
      <c r="J405" s="468">
        <f t="shared" si="5"/>
        <v>0</v>
      </c>
    </row>
    <row r="406" ht="4.5" hidden="1" customHeight="1" spans="2:10">
      <c r="B406" s="108">
        <v>14321100</v>
      </c>
      <c r="C406" s="116" t="s">
        <v>331</v>
      </c>
      <c r="D406" s="40"/>
      <c r="E406" s="40"/>
      <c r="F406" s="40"/>
      <c r="G406" s="40"/>
      <c r="H406" s="40"/>
      <c r="J406" s="468">
        <f t="shared" si="5"/>
        <v>0</v>
      </c>
    </row>
    <row r="407" ht="6.75" hidden="1" customHeight="1" spans="2:10">
      <c r="B407" s="108">
        <v>14321200</v>
      </c>
      <c r="C407" s="116" t="s">
        <v>332</v>
      </c>
      <c r="D407" s="40"/>
      <c r="E407" s="40"/>
      <c r="F407" s="40"/>
      <c r="G407" s="40"/>
      <c r="H407" s="40"/>
      <c r="J407" s="468">
        <f t="shared" si="5"/>
        <v>0</v>
      </c>
    </row>
    <row r="408" ht="5.25" hidden="1" customHeight="1" spans="2:10">
      <c r="B408" s="108">
        <v>14321300</v>
      </c>
      <c r="C408" s="116" t="s">
        <v>333</v>
      </c>
      <c r="D408" s="40"/>
      <c r="E408" s="40"/>
      <c r="F408" s="40"/>
      <c r="G408" s="40"/>
      <c r="H408" s="40"/>
      <c r="J408" s="468">
        <f t="shared" si="5"/>
        <v>0</v>
      </c>
    </row>
    <row r="409" ht="6.75" hidden="1" customHeight="1" spans="2:10">
      <c r="B409" s="117">
        <v>144</v>
      </c>
      <c r="C409" s="111" t="s">
        <v>334</v>
      </c>
      <c r="D409" s="40"/>
      <c r="E409" s="40"/>
      <c r="F409" s="40"/>
      <c r="G409" s="40"/>
      <c r="H409" s="40"/>
      <c r="J409" s="468">
        <f t="shared" si="5"/>
        <v>0</v>
      </c>
    </row>
    <row r="410" ht="6" hidden="1" customHeight="1" spans="2:10">
      <c r="B410" s="117">
        <v>1441</v>
      </c>
      <c r="C410" s="111" t="s">
        <v>334</v>
      </c>
      <c r="D410" s="40"/>
      <c r="E410" s="40"/>
      <c r="F410" s="40"/>
      <c r="G410" s="40"/>
      <c r="H410" s="40"/>
      <c r="J410" s="468">
        <f t="shared" si="5"/>
        <v>0</v>
      </c>
    </row>
    <row r="411" ht="12.75" hidden="1" customHeight="1" spans="2:10">
      <c r="B411" s="117">
        <v>14411</v>
      </c>
      <c r="C411" s="111" t="s">
        <v>335</v>
      </c>
      <c r="D411" s="40"/>
      <c r="E411" s="40"/>
      <c r="F411" s="40"/>
      <c r="G411" s="40"/>
      <c r="H411" s="40"/>
      <c r="J411" s="468">
        <f t="shared" si="5"/>
        <v>0</v>
      </c>
    </row>
    <row r="412" ht="6.75" hidden="1" customHeight="1" spans="2:10">
      <c r="B412" s="108">
        <v>14411100</v>
      </c>
      <c r="C412" s="114" t="s">
        <v>336</v>
      </c>
      <c r="D412" s="40"/>
      <c r="E412" s="40"/>
      <c r="F412" s="40"/>
      <c r="G412" s="40"/>
      <c r="H412" s="40"/>
      <c r="J412" s="468">
        <f t="shared" si="5"/>
        <v>0</v>
      </c>
    </row>
    <row r="413" ht="4.5" hidden="1" customHeight="1" spans="2:10">
      <c r="B413" s="117">
        <v>14412</v>
      </c>
      <c r="C413" s="111" t="s">
        <v>337</v>
      </c>
      <c r="D413" s="40"/>
      <c r="E413" s="40"/>
      <c r="F413" s="40"/>
      <c r="G413" s="40"/>
      <c r="H413" s="40"/>
      <c r="J413" s="468">
        <f t="shared" si="5"/>
        <v>0</v>
      </c>
    </row>
    <row r="414" ht="4.5" hidden="1" customHeight="1" spans="2:10">
      <c r="B414" s="108">
        <v>14412100</v>
      </c>
      <c r="C414" s="114" t="s">
        <v>338</v>
      </c>
      <c r="D414" s="40"/>
      <c r="E414" s="40"/>
      <c r="F414" s="40"/>
      <c r="G414" s="40"/>
      <c r="H414" s="40"/>
      <c r="J414" s="468">
        <f t="shared" si="5"/>
        <v>0</v>
      </c>
    </row>
    <row r="415" ht="6.75" hidden="1" customHeight="1" spans="2:10">
      <c r="B415" s="117">
        <v>145</v>
      </c>
      <c r="C415" s="111" t="s">
        <v>339</v>
      </c>
      <c r="D415" s="40"/>
      <c r="E415" s="40"/>
      <c r="F415" s="40"/>
      <c r="G415" s="40"/>
      <c r="H415" s="40"/>
      <c r="J415" s="468">
        <f t="shared" si="5"/>
        <v>0</v>
      </c>
    </row>
    <row r="416" ht="9" hidden="1" customHeight="1" spans="2:10">
      <c r="B416" s="117">
        <v>1451</v>
      </c>
      <c r="C416" s="111" t="s">
        <v>339</v>
      </c>
      <c r="D416" s="40"/>
      <c r="E416" s="40"/>
      <c r="F416" s="40"/>
      <c r="G416" s="40"/>
      <c r="H416" s="40"/>
      <c r="J416" s="468">
        <f t="shared" si="5"/>
        <v>0</v>
      </c>
    </row>
    <row r="417" ht="3.75" hidden="1" customHeight="1" spans="2:10">
      <c r="B417" s="117">
        <v>14511</v>
      </c>
      <c r="C417" s="111" t="s">
        <v>339</v>
      </c>
      <c r="D417" s="40"/>
      <c r="E417" s="40"/>
      <c r="F417" s="40"/>
      <c r="G417" s="40"/>
      <c r="H417" s="40"/>
      <c r="J417" s="468">
        <f t="shared" si="5"/>
        <v>0</v>
      </c>
    </row>
    <row r="418" ht="7.5" hidden="1" customHeight="1" spans="2:10">
      <c r="B418" s="108">
        <v>14511100</v>
      </c>
      <c r="C418" s="114" t="s">
        <v>340</v>
      </c>
      <c r="D418" s="40"/>
      <c r="E418" s="40"/>
      <c r="F418" s="40"/>
      <c r="G418" s="40"/>
      <c r="H418" s="40"/>
      <c r="J418" s="468">
        <f t="shared" si="5"/>
        <v>0</v>
      </c>
    </row>
    <row r="419" ht="6" hidden="1" customHeight="1" spans="2:10">
      <c r="B419" s="108">
        <v>14511200</v>
      </c>
      <c r="C419" s="114" t="s">
        <v>339</v>
      </c>
      <c r="D419" s="40"/>
      <c r="E419" s="40"/>
      <c r="F419" s="40"/>
      <c r="G419" s="40"/>
      <c r="H419" s="40"/>
      <c r="J419" s="468">
        <f t="shared" si="5"/>
        <v>0</v>
      </c>
    </row>
    <row r="420" ht="3.75" hidden="1" customHeight="1" spans="2:10">
      <c r="B420" s="108">
        <v>14511300</v>
      </c>
      <c r="C420" s="114" t="s">
        <v>341</v>
      </c>
      <c r="D420" s="40"/>
      <c r="E420" s="40"/>
      <c r="F420" s="40"/>
      <c r="G420" s="40"/>
      <c r="H420" s="40"/>
      <c r="J420" s="468">
        <f t="shared" si="5"/>
        <v>0</v>
      </c>
    </row>
    <row r="421" ht="1.5" hidden="1" customHeight="1" spans="2:10">
      <c r="B421" s="108">
        <v>14511400</v>
      </c>
      <c r="C421" s="126" t="s">
        <v>342</v>
      </c>
      <c r="D421" s="40"/>
      <c r="E421" s="40"/>
      <c r="F421" s="40"/>
      <c r="G421" s="40"/>
      <c r="H421" s="40"/>
      <c r="J421" s="468">
        <f t="shared" si="5"/>
        <v>0</v>
      </c>
    </row>
    <row r="422" spans="2:10">
      <c r="B422" s="1"/>
      <c r="C422" s="1"/>
      <c r="D422" s="1"/>
      <c r="E422" s="9"/>
      <c r="F422" s="9"/>
      <c r="G422" s="9"/>
      <c r="H422" s="9"/>
    </row>
    <row r="423" spans="2:10">
      <c r="B423" s="1"/>
      <c r="C423" s="1"/>
      <c r="D423" s="1"/>
      <c r="E423" s="1"/>
      <c r="F423" s="1"/>
      <c r="G423" s="1"/>
      <c r="H423" s="1"/>
    </row>
    <row r="424" spans="2:10">
      <c r="B424" s="1"/>
      <c r="C424" s="1" t="s">
        <v>343</v>
      </c>
      <c r="D424" s="1"/>
      <c r="E424" s="1"/>
      <c r="F424" s="1"/>
      <c r="G424" s="1" t="s">
        <v>344</v>
      </c>
      <c r="H424" s="1"/>
    </row>
    <row r="425" spans="2:10">
      <c r="B425" s="1"/>
      <c r="C425" s="1"/>
      <c r="D425" s="1"/>
      <c r="E425" s="1"/>
      <c r="F425" s="1"/>
      <c r="G425" s="1"/>
      <c r="H425" s="1"/>
    </row>
    <row r="426" spans="2:10">
      <c r="B426" s="1"/>
      <c r="C426" s="1" t="s">
        <v>345</v>
      </c>
      <c r="D426" s="1"/>
      <c r="E426" s="1"/>
      <c r="F426" s="1"/>
      <c r="G426" s="1" t="s">
        <v>346</v>
      </c>
      <c r="H426" s="1"/>
    </row>
    <row r="428" spans="2:10">
      <c r="E428" s="468"/>
      <c r="F428" s="468"/>
      <c r="G428" s="468"/>
      <c r="H428" s="468"/>
    </row>
  </sheetData>
  <mergeCells count="5">
    <mergeCell ref="D5:H5"/>
    <mergeCell ref="E6:H6"/>
    <mergeCell ref="B5:B7"/>
    <mergeCell ref="C5:C7"/>
    <mergeCell ref="D6:D7"/>
  </mergeCells>
  <pageMargins left="0.7" right="0.7" top="0.75" bottom="0.75" header="0.3" footer="0.3"/>
  <pageSetup paperSize="9" scale="70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2:M59"/>
  <sheetViews>
    <sheetView tabSelected="1" topLeftCell="A30" workbookViewId="0">
      <selection activeCell="R36" sqref="R36"/>
    </sheetView>
  </sheetViews>
  <sheetFormatPr defaultColWidth="9" defaultRowHeight="14.4"/>
  <cols>
    <col min="3" max="3" width="53.8518518518519" customWidth="1"/>
    <col min="4" max="4" width="15.5740740740741" customWidth="1"/>
    <col min="5" max="5" width="11" customWidth="1"/>
    <col min="6" max="6" width="12.287037037037" customWidth="1"/>
    <col min="8" max="8" width="10.287037037037" customWidth="1"/>
    <col min="9" max="9" width="10" customWidth="1"/>
    <col min="12" max="12" width="16.5740740740741" customWidth="1"/>
  </cols>
  <sheetData>
    <row r="2" spans="2:13">
      <c r="K2" t="s">
        <v>509</v>
      </c>
    </row>
    <row r="3" spans="2:13">
      <c r="B3" s="1"/>
      <c r="C3" s="1"/>
      <c r="D3" s="2"/>
      <c r="E3" s="177" t="s">
        <v>461</v>
      </c>
      <c r="F3" s="177"/>
      <c r="G3" s="2"/>
      <c r="J3" s="3"/>
      <c r="M3" s="3"/>
    </row>
    <row r="4" spans="2:13">
      <c r="B4" s="1"/>
      <c r="C4" s="1"/>
      <c r="D4" s="2"/>
      <c r="E4" s="177" t="s">
        <v>462</v>
      </c>
      <c r="F4" s="177"/>
      <c r="G4" s="2"/>
      <c r="J4" s="3"/>
      <c r="M4" s="3"/>
    </row>
    <row r="5" spans="2:13">
      <c r="B5" s="1"/>
      <c r="C5" s="1"/>
      <c r="D5" s="2"/>
      <c r="E5" s="177" t="s">
        <v>463</v>
      </c>
      <c r="F5" s="177"/>
      <c r="G5" s="2"/>
      <c r="J5" s="3"/>
      <c r="M5" s="3"/>
    </row>
    <row r="6" spans="2:13">
      <c r="B6" s="1"/>
      <c r="C6" s="1"/>
      <c r="D6" s="2"/>
      <c r="E6" s="2"/>
      <c r="F6" s="2"/>
      <c r="I6" s="3"/>
      <c r="L6" s="3"/>
      <c r="M6" s="1"/>
    </row>
    <row r="7" spans="2:13">
      <c r="B7" s="1"/>
      <c r="C7" s="1"/>
      <c r="E7" s="4" t="s">
        <v>549</v>
      </c>
      <c r="G7" s="2"/>
      <c r="M7" s="1"/>
    </row>
    <row r="8" spans="2:13">
      <c r="B8" s="1"/>
      <c r="C8" s="5" t="s">
        <v>550</v>
      </c>
      <c r="D8" s="5"/>
      <c r="E8" s="6"/>
      <c r="F8" s="7"/>
      <c r="L8" s="3"/>
      <c r="M8" s="1"/>
    </row>
    <row r="9" spans="2:13">
      <c r="B9" s="1"/>
      <c r="C9" s="5" t="s">
        <v>551</v>
      </c>
      <c r="D9" s="5"/>
      <c r="E9" s="6"/>
      <c r="F9" s="7"/>
      <c r="K9" s="3"/>
      <c r="L9" s="3" t="s">
        <v>552</v>
      </c>
      <c r="M9" s="1"/>
    </row>
    <row r="10" spans="2:13">
      <c r="B10" s="1"/>
      <c r="C10" s="8" t="s">
        <v>508</v>
      </c>
      <c r="D10" s="1"/>
      <c r="E10" s="1"/>
      <c r="F10" s="1"/>
      <c r="G10" s="1"/>
      <c r="H10" s="9"/>
      <c r="I10" s="1"/>
      <c r="J10" s="1"/>
      <c r="K10" s="1"/>
      <c r="L10" s="1"/>
      <c r="M10" s="1"/>
    </row>
    <row r="11" spans="2:13">
      <c r="B11" s="1"/>
      <c r="C11" s="8"/>
      <c r="D11" s="8"/>
      <c r="E11" s="8"/>
      <c r="F11" s="8"/>
      <c r="G11" s="8"/>
      <c r="H11" s="8"/>
      <c r="I11" s="8"/>
      <c r="J11" s="8"/>
      <c r="K11" s="3" t="s">
        <v>510</v>
      </c>
      <c r="L11" s="8"/>
      <c r="M11" s="1"/>
    </row>
    <row r="12" spans="2:13">
      <c r="B12" s="10" t="s">
        <v>511</v>
      </c>
      <c r="C12" s="10" t="s">
        <v>512</v>
      </c>
      <c r="D12" s="11" t="s">
        <v>513</v>
      </c>
      <c r="E12" s="12" t="s">
        <v>514</v>
      </c>
      <c r="F12" s="13" t="s">
        <v>553</v>
      </c>
      <c r="G12" s="14" t="s">
        <v>516</v>
      </c>
      <c r="H12" s="15"/>
      <c r="I12" s="16"/>
      <c r="J12" s="17" t="s">
        <v>517</v>
      </c>
      <c r="K12" s="17"/>
      <c r="L12" s="17"/>
      <c r="M12" s="17"/>
    </row>
    <row r="13" ht="66" spans="2:13">
      <c r="B13" s="18"/>
      <c r="C13" s="18"/>
      <c r="D13" s="19"/>
      <c r="E13" s="20"/>
      <c r="F13" s="21"/>
      <c r="G13" s="22" t="s">
        <v>513</v>
      </c>
      <c r="H13" s="23" t="s">
        <v>518</v>
      </c>
      <c r="I13" s="24" t="s">
        <v>519</v>
      </c>
      <c r="J13" s="25" t="s">
        <v>513</v>
      </c>
      <c r="K13" s="26" t="s">
        <v>520</v>
      </c>
      <c r="L13" s="26" t="s">
        <v>521</v>
      </c>
      <c r="M13" s="26" t="s">
        <v>522</v>
      </c>
    </row>
    <row r="14" spans="2:13">
      <c r="B14" s="27"/>
      <c r="C14" s="27" t="s">
        <v>513</v>
      </c>
      <c r="D14" s="28">
        <f>D15+D16</f>
        <v>3049.9</v>
      </c>
      <c r="E14" s="28">
        <f>E15+E16</f>
        <v>3012.1</v>
      </c>
      <c r="F14" s="28">
        <f t="shared" ref="F14:M14" si="0">F15+F16</f>
        <v>0</v>
      </c>
      <c r="G14" s="28">
        <f t="shared" si="0"/>
        <v>0</v>
      </c>
      <c r="H14" s="28">
        <f t="shared" si="0"/>
        <v>0</v>
      </c>
      <c r="I14" s="28">
        <f t="shared" si="0"/>
        <v>0</v>
      </c>
      <c r="J14" s="28">
        <f t="shared" si="0"/>
        <v>37.8</v>
      </c>
      <c r="K14" s="28">
        <f t="shared" si="0"/>
        <v>37.8</v>
      </c>
      <c r="L14" s="28">
        <f t="shared" si="0"/>
        <v>0</v>
      </c>
      <c r="M14" s="28">
        <f t="shared" si="0"/>
        <v>0</v>
      </c>
    </row>
    <row r="15" spans="2:13">
      <c r="B15" s="27"/>
      <c r="C15" s="27" t="s">
        <v>523</v>
      </c>
      <c r="D15" s="28">
        <f>D17+D19+D21+D29+D34+D39+D42+D45+D37</f>
        <v>3000.9</v>
      </c>
      <c r="E15" s="28">
        <f>E17+E19+E21+E29+E34+E37+E39+E42+E45</f>
        <v>3000.9</v>
      </c>
      <c r="F15" s="28">
        <f t="shared" ref="F15:M15" si="1">F17+F19+F21+F29+F34+F39+F42+F45</f>
        <v>0</v>
      </c>
      <c r="G15" s="28">
        <f t="shared" si="1"/>
        <v>0</v>
      </c>
      <c r="H15" s="28">
        <f t="shared" si="1"/>
        <v>0</v>
      </c>
      <c r="I15" s="28">
        <f t="shared" si="1"/>
        <v>0</v>
      </c>
      <c r="J15" s="28">
        <f t="shared" si="1"/>
        <v>0</v>
      </c>
      <c r="K15" s="28">
        <f t="shared" si="1"/>
        <v>0</v>
      </c>
      <c r="L15" s="28">
        <f t="shared" si="1"/>
        <v>0</v>
      </c>
      <c r="M15" s="28">
        <f t="shared" si="1"/>
        <v>0</v>
      </c>
    </row>
    <row r="16" spans="2:13">
      <c r="B16" s="27"/>
      <c r="C16" s="29" t="s">
        <v>524</v>
      </c>
      <c r="D16" s="28">
        <f>D48</f>
        <v>49</v>
      </c>
      <c r="E16" s="28">
        <f t="shared" ref="E16:M16" si="2">E48</f>
        <v>11.2</v>
      </c>
      <c r="F16" s="28">
        <f t="shared" si="2"/>
        <v>0</v>
      </c>
      <c r="G16" s="28">
        <f t="shared" si="2"/>
        <v>0</v>
      </c>
      <c r="H16" s="28">
        <f t="shared" si="2"/>
        <v>0</v>
      </c>
      <c r="I16" s="28">
        <f t="shared" si="2"/>
        <v>0</v>
      </c>
      <c r="J16" s="28">
        <f t="shared" si="2"/>
        <v>37.8</v>
      </c>
      <c r="K16" s="28">
        <f>K53</f>
        <v>37.8</v>
      </c>
      <c r="L16" s="28">
        <f t="shared" si="2"/>
        <v>0</v>
      </c>
      <c r="M16" s="28">
        <f t="shared" si="2"/>
        <v>0</v>
      </c>
    </row>
    <row r="17" spans="2:13">
      <c r="B17" s="27"/>
      <c r="C17" s="30">
        <v>211</v>
      </c>
      <c r="D17" s="28">
        <f>D18</f>
        <v>0</v>
      </c>
      <c r="E17" s="31">
        <f>E18</f>
        <v>0</v>
      </c>
      <c r="F17" s="31">
        <f t="shared" ref="F17:M17" si="3">F18</f>
        <v>0</v>
      </c>
      <c r="G17" s="31">
        <f t="shared" si="3"/>
        <v>0</v>
      </c>
      <c r="H17" s="31">
        <f t="shared" si="3"/>
        <v>0</v>
      </c>
      <c r="I17" s="31">
        <f t="shared" si="3"/>
        <v>0</v>
      </c>
      <c r="J17" s="31">
        <f t="shared" si="3"/>
        <v>0</v>
      </c>
      <c r="K17" s="31">
        <f t="shared" si="3"/>
        <v>0</v>
      </c>
      <c r="L17" s="31">
        <f t="shared" si="3"/>
        <v>0</v>
      </c>
      <c r="M17" s="31">
        <f t="shared" si="3"/>
        <v>0</v>
      </c>
    </row>
    <row r="18" spans="2:13">
      <c r="B18" s="32">
        <v>2111</v>
      </c>
      <c r="C18" s="33" t="s">
        <v>525</v>
      </c>
      <c r="D18" s="34">
        <f>E18+F18+G18+J18</f>
        <v>0</v>
      </c>
      <c r="E18" s="35"/>
      <c r="F18" s="36"/>
      <c r="G18" s="37">
        <f t="shared" ref="G18:G28" si="4">H18+I18</f>
        <v>0</v>
      </c>
      <c r="H18" s="37"/>
      <c r="I18" s="37"/>
      <c r="J18" s="38">
        <f t="shared" ref="J18:J28" si="5">K18+L18+M18</f>
        <v>0</v>
      </c>
      <c r="K18" s="39"/>
      <c r="L18" s="39"/>
      <c r="M18" s="40"/>
    </row>
    <row r="19" spans="2:13">
      <c r="B19" s="41"/>
      <c r="C19" s="26">
        <v>212</v>
      </c>
      <c r="D19" s="28">
        <f>D20</f>
        <v>0</v>
      </c>
      <c r="E19" s="28">
        <f t="shared" ref="E19:M19" si="6">E20</f>
        <v>0</v>
      </c>
      <c r="F19" s="28">
        <f t="shared" si="6"/>
        <v>0</v>
      </c>
      <c r="G19" s="28">
        <f t="shared" si="6"/>
        <v>0</v>
      </c>
      <c r="H19" s="28">
        <f t="shared" si="6"/>
        <v>0</v>
      </c>
      <c r="I19" s="28">
        <f t="shared" si="6"/>
        <v>0</v>
      </c>
      <c r="J19" s="28">
        <f t="shared" si="6"/>
        <v>0</v>
      </c>
      <c r="K19" s="28">
        <f t="shared" si="6"/>
        <v>0</v>
      </c>
      <c r="L19" s="28">
        <f t="shared" si="6"/>
        <v>0</v>
      </c>
      <c r="M19" s="28">
        <f t="shared" si="6"/>
        <v>0</v>
      </c>
    </row>
    <row r="20" spans="2:13">
      <c r="B20" s="32">
        <v>2121</v>
      </c>
      <c r="C20" s="33" t="s">
        <v>526</v>
      </c>
      <c r="D20" s="34">
        <f t="shared" ref="D20:D28" si="7">E20+F20+G20+J20</f>
        <v>0</v>
      </c>
      <c r="E20" s="35"/>
      <c r="F20" s="36"/>
      <c r="G20" s="37">
        <f t="shared" si="4"/>
        <v>0</v>
      </c>
      <c r="H20" s="37"/>
      <c r="I20" s="37"/>
      <c r="J20" s="38">
        <f t="shared" si="5"/>
        <v>0</v>
      </c>
      <c r="K20" s="40"/>
      <c r="L20" s="40"/>
      <c r="M20" s="40"/>
    </row>
    <row r="21" spans="2:13">
      <c r="B21" s="41"/>
      <c r="C21" s="26">
        <v>221</v>
      </c>
      <c r="D21" s="28">
        <f>D22+D23+D24+D25+D26+D27+D28</f>
        <v>1460</v>
      </c>
      <c r="E21" s="28">
        <f>E26</f>
        <v>1460</v>
      </c>
      <c r="F21" s="28">
        <f t="shared" ref="F21:M21" si="8">F22+F23+F24+F25+F26+F27+F28</f>
        <v>0</v>
      </c>
      <c r="G21" s="28">
        <f t="shared" si="8"/>
        <v>0</v>
      </c>
      <c r="H21" s="28">
        <f t="shared" si="8"/>
        <v>0</v>
      </c>
      <c r="I21" s="28">
        <f t="shared" si="8"/>
        <v>0</v>
      </c>
      <c r="J21" s="28">
        <f t="shared" si="8"/>
        <v>0</v>
      </c>
      <c r="K21" s="28">
        <f t="shared" si="8"/>
        <v>0</v>
      </c>
      <c r="L21" s="28">
        <f t="shared" si="8"/>
        <v>0</v>
      </c>
      <c r="M21" s="28">
        <f t="shared" si="8"/>
        <v>0</v>
      </c>
    </row>
    <row r="22" spans="2:13">
      <c r="B22" s="32">
        <v>2211</v>
      </c>
      <c r="C22" s="33" t="s">
        <v>527</v>
      </c>
      <c r="D22" s="34">
        <f t="shared" si="7"/>
        <v>0</v>
      </c>
      <c r="E22" s="35">
        <v>0</v>
      </c>
      <c r="F22" s="36"/>
      <c r="G22" s="37">
        <f t="shared" si="4"/>
        <v>0</v>
      </c>
      <c r="H22" s="37"/>
      <c r="I22" s="37"/>
      <c r="J22" s="38">
        <f t="shared" si="5"/>
        <v>0</v>
      </c>
      <c r="K22" s="42"/>
      <c r="L22" s="40"/>
      <c r="M22" s="42"/>
    </row>
    <row r="23" spans="2:13">
      <c r="B23" s="32">
        <v>2212</v>
      </c>
      <c r="C23" s="33" t="s">
        <v>528</v>
      </c>
      <c r="D23" s="34">
        <f t="shared" si="7"/>
        <v>0</v>
      </c>
      <c r="E23" s="35">
        <v>0</v>
      </c>
      <c r="F23" s="36"/>
      <c r="G23" s="37">
        <f t="shared" si="4"/>
        <v>0</v>
      </c>
      <c r="H23" s="37"/>
      <c r="I23" s="37"/>
      <c r="J23" s="38">
        <f t="shared" si="5"/>
        <v>0</v>
      </c>
      <c r="K23" s="40"/>
      <c r="L23" s="40"/>
      <c r="M23" s="40"/>
    </row>
    <row r="24" spans="2:13">
      <c r="B24" s="32">
        <v>2213</v>
      </c>
      <c r="C24" s="33" t="s">
        <v>529</v>
      </c>
      <c r="D24" s="34">
        <f t="shared" si="7"/>
        <v>0</v>
      </c>
      <c r="E24" s="35"/>
      <c r="F24" s="40"/>
      <c r="G24" s="37">
        <f t="shared" si="4"/>
        <v>0</v>
      </c>
      <c r="H24" s="37"/>
      <c r="I24" s="37"/>
      <c r="J24" s="38">
        <f t="shared" si="5"/>
        <v>0</v>
      </c>
      <c r="K24" s="40"/>
      <c r="L24" s="40"/>
      <c r="M24" s="40"/>
    </row>
    <row r="25" spans="2:13">
      <c r="B25" s="32">
        <v>2214</v>
      </c>
      <c r="C25" s="33" t="s">
        <v>530</v>
      </c>
      <c r="D25" s="34">
        <f t="shared" si="7"/>
        <v>0</v>
      </c>
      <c r="E25" s="35">
        <v>0</v>
      </c>
      <c r="F25" s="36"/>
      <c r="G25" s="37">
        <f t="shared" si="4"/>
        <v>0</v>
      </c>
      <c r="H25" s="37"/>
      <c r="I25" s="37"/>
      <c r="J25" s="38">
        <f t="shared" si="5"/>
        <v>0</v>
      </c>
      <c r="K25" s="40"/>
      <c r="L25" s="40"/>
      <c r="M25" s="40"/>
    </row>
    <row r="26" spans="2:13">
      <c r="B26" s="32">
        <v>2215</v>
      </c>
      <c r="C26" s="43" t="s">
        <v>531</v>
      </c>
      <c r="D26" s="34">
        <f>E26</f>
        <v>1460</v>
      </c>
      <c r="E26" s="35">
        <v>1460</v>
      </c>
      <c r="F26" s="35"/>
      <c r="G26" s="37">
        <f t="shared" si="4"/>
        <v>0</v>
      </c>
      <c r="H26" s="37"/>
      <c r="I26" s="37"/>
      <c r="J26" s="38">
        <f t="shared" si="5"/>
        <v>0</v>
      </c>
      <c r="K26" s="42"/>
      <c r="L26" s="40"/>
      <c r="M26" s="42"/>
    </row>
    <row r="27" ht="26.4" spans="2:13">
      <c r="B27" s="32">
        <v>2217</v>
      </c>
      <c r="C27" s="33" t="s">
        <v>532</v>
      </c>
      <c r="D27" s="34">
        <f t="shared" si="7"/>
        <v>0</v>
      </c>
      <c r="E27" s="35"/>
      <c r="F27" s="40"/>
      <c r="G27" s="37">
        <f t="shared" si="4"/>
        <v>0</v>
      </c>
      <c r="H27" s="37"/>
      <c r="I27" s="37"/>
      <c r="J27" s="38">
        <f t="shared" si="5"/>
        <v>0</v>
      </c>
      <c r="K27" s="40"/>
      <c r="L27" s="40"/>
      <c r="M27" s="40"/>
    </row>
    <row r="28" spans="2:13">
      <c r="B28" s="32">
        <v>2218</v>
      </c>
      <c r="C28" s="33" t="s">
        <v>533</v>
      </c>
      <c r="D28" s="34">
        <f t="shared" si="7"/>
        <v>0</v>
      </c>
      <c r="E28" s="35"/>
      <c r="F28" s="40"/>
      <c r="G28" s="37">
        <f t="shared" si="4"/>
        <v>0</v>
      </c>
      <c r="H28" s="37"/>
      <c r="I28" s="37"/>
      <c r="J28" s="38">
        <f t="shared" si="5"/>
        <v>0</v>
      </c>
      <c r="K28" s="42"/>
      <c r="L28" s="40"/>
      <c r="M28" s="44"/>
    </row>
    <row r="29" spans="2:13">
      <c r="B29" s="41"/>
      <c r="C29" s="26">
        <v>222</v>
      </c>
      <c r="D29" s="28">
        <f>D30</f>
        <v>400</v>
      </c>
      <c r="E29" s="28">
        <f>E30</f>
        <v>400</v>
      </c>
      <c r="F29" s="28"/>
      <c r="G29" s="28"/>
      <c r="H29" s="28"/>
      <c r="I29" s="28"/>
      <c r="J29" s="28"/>
      <c r="K29" s="28"/>
      <c r="L29" s="28"/>
      <c r="M29" s="28"/>
    </row>
    <row r="30" spans="2:13">
      <c r="B30" s="32">
        <v>2221</v>
      </c>
      <c r="C30" s="33" t="s">
        <v>534</v>
      </c>
      <c r="D30" s="34">
        <f>E30</f>
        <v>400</v>
      </c>
      <c r="E30" s="35">
        <v>400</v>
      </c>
      <c r="F30" s="36"/>
      <c r="G30" s="37"/>
      <c r="H30" s="37"/>
      <c r="I30" s="37"/>
      <c r="J30" s="38"/>
      <c r="K30" s="42"/>
      <c r="L30" s="40"/>
      <c r="M30" s="42"/>
    </row>
    <row r="31" ht="26.4" spans="2:13">
      <c r="B31" s="32">
        <v>2222</v>
      </c>
      <c r="C31" s="33" t="s">
        <v>535</v>
      </c>
      <c r="D31" s="34"/>
      <c r="E31" s="35"/>
      <c r="F31" s="36"/>
      <c r="G31" s="37"/>
      <c r="H31" s="37"/>
      <c r="I31" s="37"/>
      <c r="J31" s="38"/>
      <c r="K31" s="42"/>
      <c r="L31" s="40"/>
      <c r="M31" s="42"/>
    </row>
    <row r="32" ht="26.4" spans="2:13">
      <c r="B32" s="48">
        <v>2223</v>
      </c>
      <c r="C32" s="49" t="s">
        <v>536</v>
      </c>
      <c r="D32" s="34"/>
      <c r="E32" s="35"/>
      <c r="F32" s="36"/>
      <c r="G32" s="37"/>
      <c r="H32" s="37"/>
      <c r="I32" s="37"/>
      <c r="J32" s="38"/>
      <c r="K32" s="42"/>
      <c r="L32" s="40"/>
      <c r="M32" s="40"/>
    </row>
    <row r="33" spans="2:13">
      <c r="B33" s="48">
        <v>2224</v>
      </c>
      <c r="C33" s="50" t="s">
        <v>537</v>
      </c>
      <c r="D33" s="34"/>
      <c r="E33" s="40"/>
      <c r="F33" s="40"/>
      <c r="G33" s="37"/>
      <c r="H33" s="37"/>
      <c r="I33" s="37"/>
      <c r="J33" s="38"/>
      <c r="K33" s="42"/>
      <c r="L33" s="40"/>
      <c r="M33" s="42"/>
    </row>
    <row r="34" spans="2:13">
      <c r="B34" s="41"/>
      <c r="C34" s="26">
        <v>223</v>
      </c>
      <c r="D34" s="28"/>
      <c r="E34" s="28"/>
      <c r="F34" s="28"/>
      <c r="G34" s="28"/>
      <c r="H34" s="28"/>
      <c r="I34" s="28"/>
      <c r="J34" s="28"/>
      <c r="K34" s="28"/>
      <c r="L34" s="28"/>
      <c r="M34" s="28"/>
    </row>
    <row r="35" spans="2:13">
      <c r="B35" s="48">
        <v>2231</v>
      </c>
      <c r="C35" s="52" t="s">
        <v>554</v>
      </c>
      <c r="D35" s="34"/>
      <c r="E35" s="36"/>
      <c r="F35" s="36"/>
      <c r="G35" s="37"/>
      <c r="H35" s="37"/>
      <c r="I35" s="37"/>
      <c r="J35" s="38"/>
      <c r="K35" s="53"/>
      <c r="L35" s="40"/>
      <c r="M35" s="42"/>
    </row>
    <row r="36" spans="2:13">
      <c r="B36" s="48">
        <v>2231</v>
      </c>
      <c r="C36" s="52" t="s">
        <v>554</v>
      </c>
      <c r="D36" s="34"/>
      <c r="E36" s="42"/>
      <c r="F36" s="40"/>
      <c r="G36" s="37"/>
      <c r="H36" s="37"/>
      <c r="I36" s="37"/>
      <c r="J36" s="38"/>
      <c r="K36" s="42"/>
      <c r="L36" s="40"/>
      <c r="M36" s="42"/>
    </row>
    <row r="37" spans="2:13">
      <c r="B37" s="48"/>
      <c r="C37" s="54">
        <v>262</v>
      </c>
      <c r="D37" s="28"/>
      <c r="E37" s="55"/>
      <c r="F37" s="39"/>
      <c r="G37" s="38"/>
      <c r="H37" s="38"/>
      <c r="I37" s="38"/>
      <c r="J37" s="38"/>
      <c r="K37" s="56"/>
      <c r="L37" s="39"/>
      <c r="M37" s="56"/>
    </row>
    <row r="38" spans="2:13">
      <c r="B38" s="48">
        <v>2621</v>
      </c>
      <c r="C38" s="52" t="s">
        <v>438</v>
      </c>
      <c r="D38" s="34"/>
      <c r="E38" s="56"/>
      <c r="F38" s="39"/>
      <c r="G38" s="38"/>
      <c r="H38" s="38"/>
      <c r="I38" s="38"/>
      <c r="J38" s="38"/>
      <c r="K38" s="56"/>
      <c r="L38" s="39"/>
      <c r="M38" s="56"/>
    </row>
    <row r="39" spans="2:13">
      <c r="B39" s="41"/>
      <c r="C39" s="26">
        <v>272</v>
      </c>
      <c r="D39" s="28"/>
      <c r="E39" s="28"/>
      <c r="F39" s="28"/>
      <c r="G39" s="28"/>
      <c r="H39" s="28"/>
      <c r="I39" s="28"/>
      <c r="J39" s="28"/>
      <c r="K39" s="28"/>
      <c r="L39" s="28"/>
      <c r="M39" s="28"/>
    </row>
    <row r="40" spans="2:13">
      <c r="B40" s="32">
        <v>2721</v>
      </c>
      <c r="C40" s="33" t="s">
        <v>539</v>
      </c>
      <c r="D40" s="34"/>
      <c r="E40" s="42"/>
      <c r="F40" s="40"/>
      <c r="G40" s="37"/>
      <c r="H40" s="37"/>
      <c r="I40" s="37"/>
      <c r="J40" s="38"/>
      <c r="K40" s="40"/>
      <c r="L40" s="40"/>
      <c r="M40" s="40"/>
    </row>
    <row r="41" spans="2:13">
      <c r="B41" s="48">
        <v>2823</v>
      </c>
      <c r="C41" s="52" t="s">
        <v>540</v>
      </c>
      <c r="D41" s="28"/>
      <c r="E41" s="40"/>
      <c r="F41" s="40"/>
      <c r="G41" s="61"/>
      <c r="H41" s="37"/>
      <c r="I41" s="37"/>
      <c r="J41" s="62"/>
      <c r="K41" s="40"/>
      <c r="L41" s="40"/>
      <c r="M41" s="40"/>
    </row>
    <row r="42" spans="2:13">
      <c r="B42" s="41"/>
      <c r="C42" s="26">
        <v>282</v>
      </c>
      <c r="D42" s="28"/>
      <c r="E42" s="28"/>
      <c r="F42" s="28"/>
      <c r="G42" s="28"/>
      <c r="H42" s="28"/>
      <c r="I42" s="28"/>
      <c r="J42" s="28"/>
      <c r="K42" s="28"/>
      <c r="L42" s="28"/>
      <c r="M42" s="28"/>
    </row>
    <row r="43" spans="2:13">
      <c r="B43" s="32">
        <v>2824</v>
      </c>
      <c r="C43" s="33" t="s">
        <v>541</v>
      </c>
      <c r="D43" s="34"/>
      <c r="E43" s="35"/>
      <c r="F43" s="36"/>
      <c r="G43" s="37"/>
      <c r="H43" s="37"/>
      <c r="I43" s="37"/>
      <c r="J43" s="38"/>
      <c r="K43" s="40"/>
      <c r="L43" s="40"/>
      <c r="M43" s="40"/>
    </row>
    <row r="44" spans="2:13">
      <c r="B44" s="32"/>
      <c r="C44" s="63" t="s">
        <v>542</v>
      </c>
      <c r="D44" s="28"/>
      <c r="E44" s="28"/>
      <c r="F44" s="28"/>
      <c r="G44" s="28"/>
      <c r="H44" s="28"/>
      <c r="I44" s="28"/>
      <c r="J44" s="28"/>
      <c r="K44" s="28"/>
      <c r="L44" s="28"/>
      <c r="M44" s="28"/>
    </row>
    <row r="45" spans="2:13">
      <c r="B45" s="32"/>
      <c r="C45" s="26">
        <v>311</v>
      </c>
      <c r="D45" s="28">
        <f>E45</f>
        <v>1140.9</v>
      </c>
      <c r="E45" s="28">
        <f>E46+E47</f>
        <v>1140.9</v>
      </c>
      <c r="F45" s="28"/>
      <c r="G45" s="28"/>
      <c r="H45" s="28"/>
      <c r="I45" s="28"/>
      <c r="J45" s="28"/>
      <c r="K45" s="28"/>
      <c r="L45" s="28"/>
      <c r="M45" s="28"/>
    </row>
    <row r="46" spans="2:13">
      <c r="B46" s="32">
        <v>3111</v>
      </c>
      <c r="C46" s="33" t="s">
        <v>543</v>
      </c>
      <c r="D46" s="34">
        <f>E46</f>
        <v>840.9</v>
      </c>
      <c r="E46" s="65">
        <v>840.9</v>
      </c>
      <c r="F46" s="36"/>
      <c r="G46" s="37"/>
      <c r="H46" s="37"/>
      <c r="I46" s="37"/>
      <c r="J46" s="38"/>
      <c r="K46" s="40"/>
      <c r="L46" s="40"/>
      <c r="M46" s="40"/>
    </row>
    <row r="47" spans="2:13">
      <c r="B47" s="32">
        <v>3112</v>
      </c>
      <c r="C47" s="33" t="s">
        <v>544</v>
      </c>
      <c r="D47" s="34"/>
      <c r="E47" s="35">
        <v>300</v>
      </c>
      <c r="F47" s="36"/>
      <c r="G47" s="37"/>
      <c r="H47" s="37"/>
      <c r="I47" s="37"/>
      <c r="J47" s="38"/>
      <c r="K47" s="42"/>
      <c r="L47" s="40"/>
      <c r="M47" s="42"/>
    </row>
    <row r="48" spans="2:13">
      <c r="B48" s="32"/>
      <c r="C48" s="29" t="s">
        <v>481</v>
      </c>
      <c r="D48" s="28">
        <f>E48+F48+G48+J48</f>
        <v>49</v>
      </c>
      <c r="E48" s="67">
        <f>E53</f>
        <v>11.2</v>
      </c>
      <c r="F48" s="67"/>
      <c r="G48" s="67"/>
      <c r="H48" s="67"/>
      <c r="I48" s="67"/>
      <c r="J48" s="67">
        <f>K48</f>
        <v>37.8</v>
      </c>
      <c r="K48" s="67">
        <f>K53</f>
        <v>37.8</v>
      </c>
      <c r="L48" s="67"/>
      <c r="M48" s="67"/>
    </row>
    <row r="49" spans="2:13">
      <c r="B49" s="32">
        <v>2111</v>
      </c>
      <c r="C49" s="33" t="s">
        <v>525</v>
      </c>
      <c r="D49" s="28"/>
      <c r="E49" s="40"/>
      <c r="F49" s="40"/>
      <c r="G49" s="61"/>
      <c r="H49" s="37"/>
      <c r="I49" s="37"/>
      <c r="J49" s="62"/>
      <c r="K49" s="40"/>
      <c r="L49" s="40"/>
      <c r="M49" s="40"/>
    </row>
    <row r="50" spans="2:13">
      <c r="B50" s="32">
        <v>2121</v>
      </c>
      <c r="C50" s="33" t="s">
        <v>526</v>
      </c>
      <c r="D50" s="28"/>
      <c r="E50" s="40"/>
      <c r="F50" s="40"/>
      <c r="G50" s="61"/>
      <c r="H50" s="37"/>
      <c r="I50" s="37"/>
      <c r="J50" s="62"/>
      <c r="K50" s="40"/>
      <c r="L50" s="40"/>
      <c r="M50" s="40"/>
    </row>
    <row r="51" spans="2:13">
      <c r="B51" s="32">
        <v>2214</v>
      </c>
      <c r="C51" s="33" t="s">
        <v>530</v>
      </c>
      <c r="D51" s="28"/>
      <c r="E51" s="40"/>
      <c r="F51" s="40"/>
      <c r="G51" s="61"/>
      <c r="H51" s="37"/>
      <c r="I51" s="37"/>
      <c r="J51" s="62"/>
      <c r="K51" s="40"/>
      <c r="L51" s="40"/>
      <c r="M51" s="40"/>
    </row>
    <row r="52" spans="2:13">
      <c r="B52" s="32">
        <v>2215</v>
      </c>
      <c r="C52" s="68" t="s">
        <v>531</v>
      </c>
      <c r="D52" s="28"/>
      <c r="E52" s="40"/>
      <c r="F52" s="40"/>
      <c r="G52" s="61"/>
      <c r="H52" s="37"/>
      <c r="I52" s="37"/>
      <c r="J52" s="62"/>
      <c r="K52" s="40"/>
      <c r="L52" s="40"/>
      <c r="M52" s="40"/>
    </row>
    <row r="53" spans="2:13">
      <c r="B53" s="32"/>
      <c r="C53" s="17">
        <v>221</v>
      </c>
      <c r="D53" s="28">
        <f>D54+D55</f>
        <v>49</v>
      </c>
      <c r="E53" s="70">
        <f>E54+E55</f>
        <v>11.2</v>
      </c>
      <c r="F53" s="28"/>
      <c r="G53" s="28"/>
      <c r="H53" s="28"/>
      <c r="I53" s="28"/>
      <c r="J53" s="70">
        <f>K53+M53</f>
        <v>37.8</v>
      </c>
      <c r="K53" s="70">
        <f>K54+K55</f>
        <v>37.8</v>
      </c>
      <c r="L53" s="28"/>
      <c r="M53" s="28"/>
    </row>
    <row r="54" spans="2:13">
      <c r="B54" s="32">
        <v>2215</v>
      </c>
      <c r="C54" s="33" t="s">
        <v>531</v>
      </c>
      <c r="D54" s="34">
        <f>E54+F54+G54+K54+L54+M54</f>
        <v>11.2</v>
      </c>
      <c r="E54" s="35">
        <v>11.2</v>
      </c>
      <c r="F54" s="35"/>
      <c r="G54" s="37"/>
      <c r="H54" s="37"/>
      <c r="I54" s="37"/>
      <c r="J54" s="38"/>
      <c r="K54" s="71"/>
      <c r="L54" s="40"/>
      <c r="M54" s="42"/>
    </row>
    <row r="55" spans="2:13">
      <c r="B55" s="32">
        <v>2218</v>
      </c>
      <c r="C55" s="33" t="s">
        <v>533</v>
      </c>
      <c r="D55" s="34">
        <f>K55</f>
        <v>37.8</v>
      </c>
      <c r="E55" s="40"/>
      <c r="F55" s="40"/>
      <c r="G55" s="37"/>
      <c r="H55" s="37"/>
      <c r="I55" s="37"/>
      <c r="J55" s="38">
        <f>K55+L55+M55</f>
        <v>37.8</v>
      </c>
      <c r="K55" s="71">
        <v>37.8</v>
      </c>
      <c r="L55" s="40"/>
      <c r="M55" s="40"/>
    </row>
    <row r="56" spans="2:13">
      <c r="B56" s="72"/>
      <c r="C56" s="73"/>
      <c r="D56" s="74"/>
      <c r="E56" s="1"/>
      <c r="F56" s="1"/>
      <c r="G56" s="75"/>
      <c r="H56" s="75"/>
      <c r="I56" s="75"/>
      <c r="J56" s="75"/>
      <c r="K56" s="76"/>
      <c r="L56" s="1"/>
      <c r="M56" s="1"/>
    </row>
    <row r="57" spans="2:13">
      <c r="B57" s="1" t="s">
        <v>343</v>
      </c>
      <c r="C57" s="1"/>
      <c r="D57" s="78"/>
      <c r="E57" s="79" t="s">
        <v>344</v>
      </c>
      <c r="F57" s="78"/>
      <c r="G57" s="1"/>
      <c r="H57" s="1" t="s">
        <v>459</v>
      </c>
      <c r="I57" s="1"/>
      <c r="J57" s="1"/>
      <c r="K57" s="1"/>
      <c r="L57" s="1"/>
      <c r="M57" s="1"/>
    </row>
    <row r="58" spans="2:13">
      <c r="B58" s="1"/>
      <c r="C58" s="1"/>
      <c r="D58" s="78"/>
      <c r="E58" s="78"/>
      <c r="F58" s="78"/>
      <c r="G58" s="1"/>
      <c r="H58" s="1"/>
      <c r="I58" s="1"/>
      <c r="J58" s="1"/>
      <c r="K58" s="1"/>
      <c r="L58" s="1"/>
      <c r="M58" s="1"/>
    </row>
    <row r="59" spans="2:13">
      <c r="B59" s="1" t="s">
        <v>555</v>
      </c>
      <c r="C59" s="1"/>
      <c r="D59" s="78"/>
      <c r="E59" s="78"/>
      <c r="F59" s="78"/>
    </row>
  </sheetData>
  <mergeCells count="7">
    <mergeCell ref="G12:I12"/>
    <mergeCell ref="J12:M12"/>
    <mergeCell ref="B12:B13"/>
    <mergeCell ref="C12:C13"/>
    <mergeCell ref="D12:D13"/>
    <mergeCell ref="E12:E13"/>
    <mergeCell ref="F12:F13"/>
  </mergeCells>
  <pageMargins left="0.7" right="0.7" top="0.75" bottom="0.75" header="0.3" footer="0.3"/>
  <pageSetup paperSize="9" scale="52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H32"/>
  <sheetViews>
    <sheetView workbookViewId="0">
      <selection activeCell="B1" sqref="B1:I32"/>
    </sheetView>
  </sheetViews>
  <sheetFormatPr defaultColWidth="9" defaultRowHeight="14.4" outlineLevelCol="7"/>
  <cols>
    <col min="3" max="3" width="35.5740740740741" customWidth="1"/>
    <col min="4" max="4" width="12.4259259259259" customWidth="1"/>
    <col min="5" max="5" width="14.287037037037" customWidth="1"/>
    <col min="6" max="6" width="13.287037037037" customWidth="1"/>
    <col min="7" max="7" width="11.287037037037" customWidth="1"/>
    <col min="12" max="12" width="16.5740740740741" customWidth="1"/>
  </cols>
  <sheetData>
    <row r="1" spans="2:8">
      <c r="B1" s="1"/>
      <c r="C1" s="8" t="s">
        <v>556</v>
      </c>
      <c r="D1" s="8"/>
      <c r="E1" s="1"/>
      <c r="F1" s="1"/>
      <c r="G1" s="3"/>
      <c r="H1" s="1"/>
    </row>
    <row r="2" spans="2:8">
      <c r="B2" s="1"/>
      <c r="C2" s="8" t="s">
        <v>557</v>
      </c>
      <c r="D2" s="8"/>
      <c r="E2" s="1"/>
      <c r="F2" s="1"/>
      <c r="G2" s="3"/>
      <c r="H2" s="1"/>
    </row>
    <row r="3" spans="2:8">
      <c r="B3" s="1"/>
      <c r="C3" s="8" t="s">
        <v>558</v>
      </c>
      <c r="D3" s="8"/>
      <c r="E3" s="1"/>
      <c r="F3" s="1"/>
      <c r="G3" s="3"/>
      <c r="H3" s="1"/>
    </row>
    <row r="4" spans="2:8">
      <c r="B4" s="1"/>
      <c r="C4" s="8" t="s">
        <v>559</v>
      </c>
      <c r="D4" s="8"/>
      <c r="E4" s="1"/>
      <c r="F4" s="1"/>
      <c r="G4" s="3"/>
      <c r="H4" s="1"/>
    </row>
    <row r="5" spans="2:8">
      <c r="B5" s="1"/>
      <c r="C5" s="1"/>
      <c r="D5" s="3" t="s">
        <v>560</v>
      </c>
      <c r="E5" s="1"/>
      <c r="F5" s="8"/>
      <c r="G5" s="1"/>
      <c r="H5" s="1"/>
    </row>
    <row r="6" spans="2:8">
      <c r="B6" s="1"/>
      <c r="C6" s="1"/>
      <c r="D6" s="3"/>
      <c r="E6" s="8"/>
      <c r="F6" s="1"/>
      <c r="G6" s="1"/>
      <c r="H6" s="1"/>
    </row>
    <row r="7" spans="2:8">
      <c r="B7" s="78" t="s">
        <v>561</v>
      </c>
      <c r="C7" s="78"/>
      <c r="D7" s="155"/>
      <c r="E7" s="156"/>
      <c r="F7" s="1"/>
      <c r="G7" s="1"/>
      <c r="H7" s="1"/>
    </row>
    <row r="8" spans="2:8">
      <c r="B8" s="78" t="s">
        <v>562</v>
      </c>
      <c r="C8" s="78"/>
      <c r="D8" s="155"/>
      <c r="E8" s="156"/>
      <c r="F8" s="1"/>
      <c r="G8" s="1"/>
      <c r="H8" s="1"/>
    </row>
    <row r="9" spans="2:8">
      <c r="B9" s="78"/>
      <c r="C9" s="78"/>
      <c r="D9" s="155"/>
      <c r="E9" s="156"/>
      <c r="F9" s="1"/>
      <c r="G9" s="1"/>
      <c r="H9" s="1"/>
    </row>
    <row r="10" ht="38.25" customHeight="1" spans="2:8">
      <c r="B10" s="10" t="s">
        <v>511</v>
      </c>
      <c r="C10" s="10" t="s">
        <v>512</v>
      </c>
      <c r="D10" s="11" t="s">
        <v>513</v>
      </c>
      <c r="E10" s="12" t="s">
        <v>514</v>
      </c>
      <c r="F10" s="13" t="s">
        <v>563</v>
      </c>
      <c r="G10" s="157" t="s">
        <v>517</v>
      </c>
      <c r="H10" s="157"/>
    </row>
    <row r="11" ht="52.8" spans="2:8">
      <c r="B11" s="18"/>
      <c r="C11" s="18"/>
      <c r="D11" s="19"/>
      <c r="E11" s="20"/>
      <c r="F11" s="21"/>
      <c r="G11" s="26" t="s">
        <v>520</v>
      </c>
      <c r="H11" s="26" t="s">
        <v>522</v>
      </c>
    </row>
    <row r="12" spans="2:8">
      <c r="B12" s="18"/>
      <c r="C12" s="158" t="s">
        <v>564</v>
      </c>
      <c r="D12" s="159">
        <f>D14+D23</f>
        <v>3049.9</v>
      </c>
      <c r="E12" s="159">
        <f>E14+E23</f>
        <v>3000.9</v>
      </c>
      <c r="F12" s="159">
        <f>F14+F23</f>
        <v>11.2</v>
      </c>
      <c r="G12" s="159">
        <f>G14+G23</f>
        <v>37.8</v>
      </c>
      <c r="H12" s="159">
        <f>H14+H23</f>
        <v>0</v>
      </c>
    </row>
    <row r="13" spans="2:8">
      <c r="B13" s="27"/>
      <c r="C13" s="160" t="s">
        <v>523</v>
      </c>
      <c r="D13" s="161"/>
      <c r="E13" s="161"/>
      <c r="F13" s="161"/>
      <c r="G13" s="162"/>
      <c r="H13" s="40"/>
    </row>
    <row r="14" spans="2:8">
      <c r="B14" s="27"/>
      <c r="C14" s="30" t="s">
        <v>565</v>
      </c>
      <c r="D14" s="163">
        <f>D16+D17+D18+D20+D19+D21</f>
        <v>3000.9</v>
      </c>
      <c r="E14" s="163">
        <f>E16+E17+E18+E20+E21</f>
        <v>3000.9</v>
      </c>
      <c r="F14" s="163">
        <f>F16+F17+F18+F20</f>
        <v>0</v>
      </c>
      <c r="G14" s="163">
        <f>G16+G17+G18+G20+G19</f>
        <v>0</v>
      </c>
      <c r="H14" s="163">
        <f>H16+H17+H18+H20+H19</f>
        <v>0</v>
      </c>
    </row>
    <row r="15" spans="2:8">
      <c r="B15" s="32"/>
      <c r="C15" s="33"/>
      <c r="D15" s="163">
        <f>E15+F15+G15</f>
        <v>0</v>
      </c>
      <c r="E15" s="35"/>
      <c r="F15" s="164"/>
      <c r="G15" s="40"/>
      <c r="H15" s="40"/>
    </row>
    <row r="16" ht="26.4" spans="2:8">
      <c r="B16" s="32">
        <v>2215</v>
      </c>
      <c r="C16" s="33" t="s">
        <v>531</v>
      </c>
      <c r="D16" s="163">
        <f t="shared" ref="D16:D21" si="0">E16+F16+G16+H16</f>
        <v>1460</v>
      </c>
      <c r="E16" s="65">
        <v>1460</v>
      </c>
      <c r="F16" s="164"/>
      <c r="G16" s="42"/>
      <c r="H16" s="40"/>
    </row>
    <row r="17" spans="2:8">
      <c r="B17" s="32">
        <v>2231</v>
      </c>
      <c r="C17" s="33" t="s">
        <v>566</v>
      </c>
      <c r="D17" s="163">
        <f t="shared" si="0"/>
        <v>0</v>
      </c>
      <c r="E17" s="65"/>
      <c r="F17" s="164"/>
      <c r="G17" s="42"/>
      <c r="H17" s="40"/>
    </row>
    <row r="18" spans="2:8">
      <c r="B18" s="32">
        <v>2221</v>
      </c>
      <c r="C18" s="165" t="s">
        <v>379</v>
      </c>
      <c r="D18" s="163">
        <f t="shared" si="0"/>
        <v>400</v>
      </c>
      <c r="E18" s="65">
        <v>400</v>
      </c>
      <c r="F18" s="164"/>
      <c r="G18" s="42"/>
      <c r="H18" s="40"/>
    </row>
    <row r="19" ht="39.6" spans="2:8">
      <c r="B19" s="32">
        <v>2222</v>
      </c>
      <c r="C19" s="33" t="s">
        <v>535</v>
      </c>
      <c r="D19" s="163">
        <f t="shared" si="0"/>
        <v>0</v>
      </c>
      <c r="E19" s="65"/>
      <c r="F19" s="164"/>
      <c r="G19" s="42"/>
      <c r="H19" s="40"/>
    </row>
    <row r="20" ht="15.6" spans="2:8">
      <c r="B20" s="32">
        <v>3111</v>
      </c>
      <c r="C20" s="68" t="s">
        <v>543</v>
      </c>
      <c r="D20" s="163">
        <f t="shared" si="0"/>
        <v>840.9</v>
      </c>
      <c r="E20" s="166">
        <v>840.9</v>
      </c>
      <c r="F20" s="164"/>
      <c r="G20" s="167"/>
      <c r="H20" s="40"/>
    </row>
    <row r="21" ht="15.6" spans="2:8">
      <c r="B21" s="32">
        <v>3112</v>
      </c>
      <c r="C21" s="168" t="s">
        <v>383</v>
      </c>
      <c r="D21" s="163">
        <f t="shared" si="0"/>
        <v>300</v>
      </c>
      <c r="E21" s="166">
        <v>300</v>
      </c>
      <c r="F21" s="164"/>
      <c r="G21" s="167"/>
      <c r="H21" s="40"/>
    </row>
    <row r="22" spans="2:8">
      <c r="B22" s="32"/>
      <c r="C22" s="169" t="s">
        <v>524</v>
      </c>
      <c r="D22" s="170"/>
      <c r="E22" s="170"/>
      <c r="F22" s="170"/>
      <c r="G22" s="171"/>
      <c r="H22" s="40"/>
    </row>
    <row r="23" spans="2:8">
      <c r="B23" s="32"/>
      <c r="C23" s="172">
        <v>221</v>
      </c>
      <c r="D23" s="163">
        <f>D25+D24+D26+D27+D28</f>
        <v>49</v>
      </c>
      <c r="E23" s="163">
        <f>E25+E24+E26+E27+E28</f>
        <v>0</v>
      </c>
      <c r="F23" s="163">
        <f>F25+F24+F26+F27+F28</f>
        <v>11.2</v>
      </c>
      <c r="G23" s="163">
        <f>G25+G26+G27+G28</f>
        <v>37.8</v>
      </c>
      <c r="H23" s="163">
        <f>H25+H26+H27+H28</f>
        <v>0</v>
      </c>
    </row>
    <row r="24" ht="26.4" spans="2:8">
      <c r="B24" s="32">
        <v>2215</v>
      </c>
      <c r="C24" s="43" t="s">
        <v>531</v>
      </c>
      <c r="D24" s="163">
        <f>E24+F24+G24</f>
        <v>11.2</v>
      </c>
      <c r="E24" s="173">
        <v>0</v>
      </c>
      <c r="F24" s="173">
        <v>11.2</v>
      </c>
      <c r="G24" s="173"/>
      <c r="H24" s="40"/>
    </row>
    <row r="25" spans="2:8">
      <c r="B25" s="32">
        <v>2218</v>
      </c>
      <c r="C25" s="33" t="s">
        <v>567</v>
      </c>
      <c r="D25" s="163">
        <f>E25+F25+G25</f>
        <v>37.8</v>
      </c>
      <c r="E25" s="35"/>
      <c r="F25" s="174"/>
      <c r="G25" s="44">
        <v>37.8</v>
      </c>
      <c r="H25" s="40"/>
    </row>
    <row r="26" ht="15.6" spans="2:8">
      <c r="B26" s="32"/>
      <c r="C26" s="68"/>
      <c r="D26" s="163"/>
      <c r="E26" s="167"/>
      <c r="F26" s="175"/>
      <c r="G26" s="167"/>
      <c r="H26" s="40"/>
    </row>
    <row r="27" ht="15.6" spans="2:8">
      <c r="B27" s="32"/>
      <c r="C27" s="68"/>
      <c r="D27" s="163"/>
      <c r="E27" s="167"/>
      <c r="F27" s="175"/>
      <c r="G27" s="167"/>
      <c r="H27" s="40"/>
    </row>
    <row r="28" ht="15.6" spans="2:8">
      <c r="B28" s="32"/>
      <c r="C28" s="43"/>
      <c r="D28" s="163">
        <f>E28+F28+G28</f>
        <v>0</v>
      </c>
      <c r="E28" s="167"/>
      <c r="F28" s="175"/>
      <c r="G28" s="167"/>
      <c r="H28" s="40"/>
    </row>
    <row r="29" spans="2:8">
      <c r="B29" s="1"/>
      <c r="C29" s="1"/>
      <c r="D29" s="3"/>
      <c r="E29" s="8"/>
      <c r="F29" s="1"/>
      <c r="G29" s="1"/>
      <c r="H29" s="1"/>
    </row>
    <row r="30" spans="2:8">
      <c r="B30" s="1" t="s">
        <v>343</v>
      </c>
      <c r="C30" s="1"/>
      <c r="D30" s="1"/>
      <c r="E30" s="1"/>
      <c r="F30" s="176" t="s">
        <v>344</v>
      </c>
      <c r="G30" s="176"/>
      <c r="H30" s="1"/>
    </row>
    <row r="31" spans="2:8">
      <c r="B31" s="1"/>
      <c r="C31" s="1"/>
      <c r="D31" s="1"/>
      <c r="E31" s="1"/>
      <c r="F31" s="1"/>
      <c r="G31" s="1"/>
      <c r="H31" s="1"/>
    </row>
    <row r="32" spans="2:8">
      <c r="B32" s="1" t="s">
        <v>568</v>
      </c>
      <c r="C32" s="1"/>
      <c r="D32" s="1"/>
      <c r="E32" s="1"/>
      <c r="F32" s="176" t="s">
        <v>346</v>
      </c>
      <c r="G32" s="176"/>
      <c r="H32" s="1"/>
    </row>
  </sheetData>
  <mergeCells count="10">
    <mergeCell ref="G10:H10"/>
    <mergeCell ref="C13:G13"/>
    <mergeCell ref="C22:G22"/>
    <mergeCell ref="F30:G30"/>
    <mergeCell ref="F32:G32"/>
    <mergeCell ref="B10:B11"/>
    <mergeCell ref="C10:C11"/>
    <mergeCell ref="D10:D11"/>
    <mergeCell ref="E10:E11"/>
    <mergeCell ref="F10:F11"/>
  </mergeCells>
  <pageMargins left="0.7" right="0.7" top="0.75" bottom="0.75" header="0.3" footer="0.3"/>
  <pageSetup paperSize="9" scale="61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48"/>
  <sheetViews>
    <sheetView topLeftCell="A7" workbookViewId="0">
      <selection activeCell="G15" sqref="G15"/>
    </sheetView>
  </sheetViews>
  <sheetFormatPr defaultColWidth="9" defaultRowHeight="14.4" outlineLevelCol="3"/>
  <cols>
    <col min="2" max="2" width="12.4259259259259" customWidth="1"/>
    <col min="3" max="3" width="74.5740740740741" customWidth="1"/>
    <col min="4" max="4" width="24.4259259259259" customWidth="1"/>
    <col min="12" max="12" width="16.5740740740741" customWidth="1"/>
  </cols>
  <sheetData>
    <row r="1" ht="27.75" customHeight="1" spans="1:4">
      <c r="A1" t="s">
        <v>459</v>
      </c>
      <c r="B1" s="134" t="s">
        <v>465</v>
      </c>
      <c r="C1" s="134"/>
      <c r="D1" s="134"/>
    </row>
    <row r="2" ht="18" spans="1:4">
      <c r="B2" s="135"/>
      <c r="C2" s="136" t="s">
        <v>569</v>
      </c>
      <c r="D2" s="135"/>
    </row>
    <row r="3" ht="18" spans="1:4">
      <c r="B3" s="135"/>
      <c r="C3" s="135"/>
      <c r="D3" s="137" t="s">
        <v>467</v>
      </c>
    </row>
    <row r="4" ht="17.4" spans="1:4">
      <c r="B4" s="138">
        <v>1</v>
      </c>
      <c r="C4" s="139" t="s">
        <v>468</v>
      </c>
      <c r="D4" s="140">
        <v>2025</v>
      </c>
    </row>
    <row r="5" ht="18" spans="1:4">
      <c r="B5" s="141"/>
      <c r="C5" s="142" t="s">
        <v>3</v>
      </c>
      <c r="D5" s="140"/>
    </row>
    <row r="6" ht="18" spans="1:4">
      <c r="B6" s="143"/>
      <c r="C6" s="144" t="s">
        <v>11</v>
      </c>
      <c r="D6" s="145">
        <v>29426.2</v>
      </c>
    </row>
    <row r="7" ht="17.4" spans="1:4">
      <c r="B7" s="146">
        <v>1</v>
      </c>
      <c r="C7" s="147" t="s">
        <v>469</v>
      </c>
      <c r="D7" s="145">
        <v>13283.5</v>
      </c>
    </row>
    <row r="8" ht="17.4" spans="1:4">
      <c r="B8" s="146">
        <v>11</v>
      </c>
      <c r="C8" s="147" t="s">
        <v>13</v>
      </c>
      <c r="D8" s="145">
        <v>9561</v>
      </c>
    </row>
    <row r="9" ht="18" spans="1:4">
      <c r="B9" s="146">
        <v>111</v>
      </c>
      <c r="C9" s="147" t="s">
        <v>15</v>
      </c>
      <c r="D9" s="148">
        <v>8121</v>
      </c>
    </row>
    <row r="10" ht="17.4" spans="1:4">
      <c r="B10" s="146">
        <v>1111</v>
      </c>
      <c r="C10" s="147" t="s">
        <v>15</v>
      </c>
      <c r="D10" s="145">
        <v>8100</v>
      </c>
    </row>
    <row r="11" ht="34.8" spans="1:4">
      <c r="B11" s="146">
        <v>11111</v>
      </c>
      <c r="C11" s="147" t="s">
        <v>14</v>
      </c>
      <c r="D11" s="145">
        <v>8100</v>
      </c>
    </row>
    <row r="12" ht="18" spans="1:4">
      <c r="B12" s="143">
        <v>11111100</v>
      </c>
      <c r="C12" s="149" t="s">
        <v>16</v>
      </c>
      <c r="D12" s="150">
        <v>8470</v>
      </c>
    </row>
    <row r="13" ht="18" spans="1:4">
      <c r="B13" s="143">
        <v>11111200</v>
      </c>
      <c r="C13" s="149" t="s">
        <v>17</v>
      </c>
      <c r="D13" s="150"/>
    </row>
    <row r="14" ht="17.4" spans="1:4">
      <c r="B14" s="146">
        <v>1112</v>
      </c>
      <c r="C14" s="147" t="s">
        <v>22</v>
      </c>
      <c r="D14" s="145">
        <f>D17</f>
        <v>21</v>
      </c>
    </row>
    <row r="15" ht="18" spans="1:4">
      <c r="B15" s="146">
        <v>11121</v>
      </c>
      <c r="C15" s="147" t="s">
        <v>23</v>
      </c>
      <c r="D15" s="150"/>
    </row>
    <row r="16" ht="18" spans="1:4">
      <c r="B16" s="143">
        <v>11121100</v>
      </c>
      <c r="C16" s="149" t="s">
        <v>24</v>
      </c>
      <c r="D16" s="150"/>
    </row>
    <row r="17" ht="18" spans="2:4">
      <c r="B17" s="146">
        <v>11122</v>
      </c>
      <c r="C17" s="147" t="s">
        <v>25</v>
      </c>
      <c r="D17" s="150">
        <f>D18+D19</f>
        <v>21</v>
      </c>
    </row>
    <row r="18" ht="18" spans="2:4">
      <c r="B18" s="143">
        <v>11122100</v>
      </c>
      <c r="C18" s="149" t="s">
        <v>26</v>
      </c>
      <c r="D18" s="150"/>
    </row>
    <row r="19" ht="18" spans="2:4">
      <c r="B19" s="143">
        <v>11122200</v>
      </c>
      <c r="C19" s="149" t="s">
        <v>27</v>
      </c>
      <c r="D19" s="150">
        <v>21</v>
      </c>
    </row>
    <row r="20" ht="18" spans="2:4">
      <c r="B20" s="146">
        <v>1113</v>
      </c>
      <c r="C20" s="144" t="s">
        <v>28</v>
      </c>
      <c r="D20" s="150"/>
    </row>
    <row r="21" ht="18" spans="2:4">
      <c r="B21" s="146">
        <v>11131</v>
      </c>
      <c r="C21" s="144" t="s">
        <v>29</v>
      </c>
      <c r="D21" s="150"/>
    </row>
    <row r="22" ht="18" spans="2:4">
      <c r="B22" s="143">
        <v>11131100</v>
      </c>
      <c r="C22" s="151" t="s">
        <v>29</v>
      </c>
      <c r="D22" s="150"/>
    </row>
    <row r="23" ht="17.4" spans="2:4">
      <c r="B23" s="146">
        <v>113</v>
      </c>
      <c r="C23" s="147" t="s">
        <v>30</v>
      </c>
      <c r="D23" s="145">
        <f>D24+D33</f>
        <v>1495</v>
      </c>
    </row>
    <row r="24" ht="17.4" spans="2:4">
      <c r="B24" s="146">
        <v>1131</v>
      </c>
      <c r="C24" s="147" t="s">
        <v>31</v>
      </c>
      <c r="D24" s="145">
        <f>D25+D29</f>
        <v>1440</v>
      </c>
    </row>
    <row r="25" ht="17.4" spans="2:4">
      <c r="B25" s="146">
        <v>11312</v>
      </c>
      <c r="C25" s="147" t="s">
        <v>36</v>
      </c>
      <c r="D25" s="145">
        <f>D26</f>
        <v>437</v>
      </c>
    </row>
    <row r="26" ht="17.4" spans="2:4">
      <c r="B26" s="146">
        <v>113121</v>
      </c>
      <c r="C26" s="147" t="s">
        <v>37</v>
      </c>
      <c r="D26" s="145">
        <f>D27+D28</f>
        <v>437</v>
      </c>
    </row>
    <row r="27" ht="18" spans="2:4">
      <c r="B27" s="143">
        <v>11312110</v>
      </c>
      <c r="C27" s="149" t="s">
        <v>38</v>
      </c>
      <c r="D27" s="150"/>
    </row>
    <row r="28" ht="18" spans="2:4">
      <c r="B28" s="143">
        <v>11312120</v>
      </c>
      <c r="C28" s="149" t="s">
        <v>39</v>
      </c>
      <c r="D28" s="150">
        <v>437</v>
      </c>
    </row>
    <row r="29" ht="17.4" spans="2:4">
      <c r="B29" s="146">
        <v>1132</v>
      </c>
      <c r="C29" s="147" t="s">
        <v>40</v>
      </c>
      <c r="D29" s="145">
        <f>D30</f>
        <v>1003</v>
      </c>
    </row>
    <row r="30" ht="17.4" spans="2:4">
      <c r="B30" s="146">
        <v>11321</v>
      </c>
      <c r="C30" s="147" t="s">
        <v>40</v>
      </c>
      <c r="D30" s="145">
        <f>D31+D32+D33</f>
        <v>1003</v>
      </c>
    </row>
    <row r="31" ht="36" spans="2:4">
      <c r="B31" s="143">
        <v>11321100</v>
      </c>
      <c r="C31" s="149" t="s">
        <v>41</v>
      </c>
      <c r="D31" s="150">
        <v>168</v>
      </c>
    </row>
    <row r="32" ht="18" spans="2:4">
      <c r="B32" s="143">
        <v>11321200</v>
      </c>
      <c r="C32" s="149" t="s">
        <v>42</v>
      </c>
      <c r="D32" s="150">
        <v>780</v>
      </c>
    </row>
    <row r="33" ht="36" spans="2:4">
      <c r="B33" s="143">
        <v>11321300</v>
      </c>
      <c r="C33" s="149" t="s">
        <v>43</v>
      </c>
      <c r="D33" s="150">
        <v>55</v>
      </c>
    </row>
    <row r="34" ht="17.4" spans="2:4">
      <c r="B34" s="146">
        <v>13311</v>
      </c>
      <c r="C34" s="147" t="s">
        <v>187</v>
      </c>
      <c r="D34" s="145">
        <f>D36</f>
        <v>16142.7</v>
      </c>
    </row>
    <row r="35" ht="18" spans="2:4">
      <c r="B35" s="143">
        <v>13311100</v>
      </c>
      <c r="C35" s="149" t="s">
        <v>188</v>
      </c>
      <c r="D35" s="150"/>
    </row>
    <row r="36" ht="18" spans="2:4">
      <c r="B36" s="143">
        <v>13311200</v>
      </c>
      <c r="C36" s="149" t="s">
        <v>189</v>
      </c>
      <c r="D36" s="152">
        <v>16142.7</v>
      </c>
    </row>
    <row r="37" ht="17.4" spans="2:4">
      <c r="B37" s="146">
        <v>14</v>
      </c>
      <c r="C37" s="147" t="s">
        <v>197</v>
      </c>
      <c r="D37" s="145">
        <f>D104+D190</f>
        <v>0</v>
      </c>
    </row>
    <row r="38" ht="18" spans="2:4">
      <c r="B38" s="143">
        <v>14151200</v>
      </c>
      <c r="C38" s="149" t="s">
        <v>212</v>
      </c>
      <c r="D38" s="150">
        <v>0</v>
      </c>
    </row>
    <row r="39" ht="17.4" spans="2:4">
      <c r="B39" s="146">
        <v>14152</v>
      </c>
      <c r="C39" s="147" t="s">
        <v>210</v>
      </c>
      <c r="D39" s="145">
        <f>D40+D41+D42</f>
        <v>3037.5</v>
      </c>
    </row>
    <row r="40" ht="18" spans="2:4">
      <c r="B40" s="143">
        <v>14152100</v>
      </c>
      <c r="C40" s="149" t="s">
        <v>213</v>
      </c>
      <c r="D40" s="150">
        <v>167.5</v>
      </c>
    </row>
    <row r="41" ht="18" spans="2:4">
      <c r="B41" s="143">
        <v>14152200</v>
      </c>
      <c r="C41" s="149" t="s">
        <v>474</v>
      </c>
      <c r="D41" s="150">
        <v>1420</v>
      </c>
    </row>
    <row r="42" ht="18" spans="2:4">
      <c r="B42" s="143">
        <v>14152600</v>
      </c>
      <c r="C42" s="149" t="s">
        <v>475</v>
      </c>
      <c r="D42" s="150">
        <v>1450</v>
      </c>
    </row>
    <row r="43" ht="36" spans="2:4">
      <c r="B43" s="153">
        <v>14232400</v>
      </c>
      <c r="C43" s="154" t="s">
        <v>263</v>
      </c>
      <c r="D43" s="150">
        <v>685</v>
      </c>
    </row>
    <row r="44" ht="18" spans="2:4">
      <c r="B44" s="143">
        <v>14239900</v>
      </c>
      <c r="C44" s="154" t="s">
        <v>476</v>
      </c>
      <c r="D44" s="45"/>
    </row>
    <row r="46" spans="2:4">
      <c r="B46" s="1" t="s">
        <v>485</v>
      </c>
      <c r="C46" s="1"/>
      <c r="D46" s="1" t="s">
        <v>344</v>
      </c>
    </row>
    <row r="47" spans="2:4">
      <c r="B47" s="1"/>
      <c r="C47" s="1"/>
      <c r="D47" s="1"/>
    </row>
    <row r="48" spans="2:4">
      <c r="B48" s="1" t="s">
        <v>486</v>
      </c>
      <c r="C48" s="1"/>
      <c r="D48" s="1" t="s">
        <v>570</v>
      </c>
    </row>
  </sheetData>
  <pageMargins left="0.7" right="0.7" top="0.75" bottom="0.75" header="0.3" footer="0.3"/>
  <pageSetup paperSize="9" scale="72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3:R422"/>
  <sheetViews>
    <sheetView workbookViewId="0">
      <selection activeCell="I12" sqref="I12"/>
    </sheetView>
  </sheetViews>
  <sheetFormatPr defaultColWidth="9" defaultRowHeight="14.4"/>
  <cols>
    <col min="2" max="2" width="17.5740740740741" customWidth="1"/>
    <col min="3" max="3" width="49.287037037037" customWidth="1"/>
    <col min="12" max="12" width="16.5740740740741" customWidth="1"/>
  </cols>
  <sheetData>
    <row r="3" ht="15.6" spans="2:18">
      <c r="B3" s="80" t="s">
        <v>571</v>
      </c>
      <c r="C3" s="81"/>
      <c r="D3" s="81"/>
      <c r="E3" s="81"/>
      <c r="F3" s="81"/>
    </row>
    <row r="4" ht="15.6" spans="2:18">
      <c r="B4" s="80"/>
      <c r="C4" s="81"/>
      <c r="D4" s="81"/>
      <c r="E4" s="81"/>
      <c r="F4" s="81"/>
      <c r="G4" t="s">
        <v>1</v>
      </c>
    </row>
    <row r="5" spans="2:18">
      <c r="B5" s="82" t="s">
        <v>2</v>
      </c>
      <c r="C5" s="83" t="s">
        <v>3</v>
      </c>
      <c r="D5" s="84" t="s">
        <v>4</v>
      </c>
      <c r="E5" s="85"/>
      <c r="F5" s="85"/>
      <c r="G5" s="85"/>
      <c r="H5" s="86"/>
    </row>
    <row r="6" spans="2:18">
      <c r="B6" s="87"/>
      <c r="C6" s="88"/>
      <c r="D6" s="89" t="s">
        <v>572</v>
      </c>
      <c r="E6" s="84" t="s">
        <v>6</v>
      </c>
      <c r="F6" s="85"/>
      <c r="G6" s="85"/>
      <c r="H6" s="86"/>
    </row>
    <row r="7" spans="2:18">
      <c r="B7" s="90"/>
      <c r="C7" s="91"/>
      <c r="D7" s="92"/>
      <c r="E7" s="93" t="s">
        <v>7</v>
      </c>
      <c r="F7" s="93" t="s">
        <v>8</v>
      </c>
      <c r="G7" s="93" t="s">
        <v>9</v>
      </c>
      <c r="H7" s="93" t="s">
        <v>10</v>
      </c>
    </row>
    <row r="8" ht="15.6" spans="2:18">
      <c r="B8" s="108"/>
      <c r="C8" s="109" t="s">
        <v>11</v>
      </c>
      <c r="D8" s="110">
        <f>D9+D264</f>
        <v>29426.2</v>
      </c>
      <c r="E8" s="110">
        <f>E9+E264</f>
        <v>6706</v>
      </c>
      <c r="F8" s="110">
        <f>F9+F264</f>
        <v>7366.4</v>
      </c>
      <c r="G8" s="110">
        <f>G9+G264</f>
        <v>7731.2</v>
      </c>
      <c r="H8" s="110">
        <f>H9+H264</f>
        <v>7622.6</v>
      </c>
    </row>
    <row r="9" ht="15.6" spans="2:18">
      <c r="B9" s="108">
        <v>1</v>
      </c>
      <c r="C9" s="111" t="s">
        <v>12</v>
      </c>
      <c r="D9" s="112">
        <f>D10+D266</f>
        <v>13283.5</v>
      </c>
      <c r="E9" s="112">
        <f>E10+E266</f>
        <v>2670.4</v>
      </c>
      <c r="F9" s="112">
        <f>F10+F266</f>
        <v>3330.7</v>
      </c>
      <c r="G9" s="112">
        <f>G10+G266</f>
        <v>3695.5</v>
      </c>
      <c r="H9" s="112">
        <f>H10+H266</f>
        <v>3586.9</v>
      </c>
      <c r="O9">
        <v>2454.4</v>
      </c>
      <c r="P9">
        <v>3312.8</v>
      </c>
      <c r="Q9">
        <v>3191.5</v>
      </c>
      <c r="R9">
        <v>3639.8</v>
      </c>
    </row>
    <row r="10" ht="15.6" spans="2:18">
      <c r="B10" s="108">
        <v>11</v>
      </c>
      <c r="C10" s="113" t="s">
        <v>13</v>
      </c>
      <c r="D10" s="112">
        <f>D11+D51</f>
        <v>9561</v>
      </c>
      <c r="E10" s="112">
        <f>E11+E51</f>
        <v>2126.6</v>
      </c>
      <c r="F10" s="112">
        <f>F11+F51</f>
        <v>2469.4</v>
      </c>
      <c r="G10" s="112">
        <f>G11+G51</f>
        <v>2691.7</v>
      </c>
      <c r="H10" s="112">
        <f>H11+H51</f>
        <v>2273.3</v>
      </c>
    </row>
    <row r="11" ht="31.2" spans="2:18">
      <c r="B11" s="108">
        <v>111</v>
      </c>
      <c r="C11" s="111" t="s">
        <v>14</v>
      </c>
      <c r="D11" s="112">
        <f>D12+D40+D42</f>
        <v>9561</v>
      </c>
      <c r="E11" s="112">
        <f>E12+E40+E42</f>
        <v>2126.6</v>
      </c>
      <c r="F11" s="112">
        <f>F12+F40+F42</f>
        <v>2469.4</v>
      </c>
      <c r="G11" s="112">
        <f>G12+G40+G42</f>
        <v>2691.7</v>
      </c>
      <c r="H11" s="112">
        <f>H12+H40+H42</f>
        <v>2273.3</v>
      </c>
    </row>
    <row r="12" ht="15.6" spans="2:18">
      <c r="B12" s="108">
        <v>1111</v>
      </c>
      <c r="C12" s="114" t="s">
        <v>15</v>
      </c>
      <c r="D12" s="112">
        <f>D14+D27</f>
        <v>8121</v>
      </c>
      <c r="E12" s="112">
        <f>E14+E27</f>
        <v>1933</v>
      </c>
      <c r="F12" s="112">
        <f>F14+F27</f>
        <v>2200.4</v>
      </c>
      <c r="G12" s="112">
        <f>G14+G27</f>
        <v>1949.3</v>
      </c>
      <c r="H12" s="112">
        <f>H14+H27</f>
        <v>2038.3</v>
      </c>
    </row>
    <row r="13" ht="31.2" spans="2:18">
      <c r="B13" s="108">
        <v>11111</v>
      </c>
      <c r="C13" s="114" t="s">
        <v>14</v>
      </c>
      <c r="D13" s="112">
        <f>D14</f>
        <v>8100</v>
      </c>
      <c r="E13" s="112">
        <f>E14</f>
        <v>1927.8</v>
      </c>
      <c r="F13" s="112">
        <f>F14</f>
        <v>2195.1</v>
      </c>
      <c r="G13" s="112">
        <f>G14</f>
        <v>1944</v>
      </c>
      <c r="H13" s="112">
        <f>H14</f>
        <v>2033.1</v>
      </c>
    </row>
    <row r="14" ht="15.6" spans="2:18">
      <c r="B14" s="108">
        <v>11111100</v>
      </c>
      <c r="C14" s="114" t="s">
        <v>16</v>
      </c>
      <c r="D14" s="112">
        <f>E14+F14+G14+H14</f>
        <v>8100</v>
      </c>
      <c r="E14" s="112">
        <v>1927.8</v>
      </c>
      <c r="F14" s="112">
        <v>2195.1</v>
      </c>
      <c r="G14" s="112">
        <v>1944</v>
      </c>
      <c r="H14" s="112">
        <v>2033.1</v>
      </c>
    </row>
    <row r="15" ht="31.2" hidden="1" spans="2:18">
      <c r="B15" s="108">
        <v>11111200</v>
      </c>
      <c r="C15" s="114" t="s">
        <v>17</v>
      </c>
      <c r="D15" s="59"/>
      <c r="E15" s="59"/>
      <c r="F15" s="59"/>
      <c r="G15" s="59"/>
      <c r="H15" s="59"/>
    </row>
    <row r="16" ht="31.2" hidden="1" spans="2:18">
      <c r="B16" s="108">
        <v>11112</v>
      </c>
      <c r="C16" s="114" t="s">
        <v>18</v>
      </c>
      <c r="D16" s="115"/>
      <c r="E16" s="115"/>
      <c r="F16" s="115"/>
      <c r="G16" s="115"/>
      <c r="H16" s="115"/>
    </row>
    <row r="17" ht="29.25" customHeight="1" spans="2:8">
      <c r="B17" s="108">
        <v>11112100</v>
      </c>
      <c r="C17" s="114" t="s">
        <v>18</v>
      </c>
      <c r="D17" s="59"/>
      <c r="E17" s="59"/>
      <c r="F17" s="59"/>
      <c r="G17" s="59"/>
      <c r="H17" s="59"/>
    </row>
    <row r="18" ht="15.6" hidden="1" spans="2:8">
      <c r="B18" s="108">
        <v>11113</v>
      </c>
      <c r="C18" s="114" t="s">
        <v>19</v>
      </c>
      <c r="D18" s="59"/>
      <c r="E18" s="59"/>
      <c r="F18" s="59"/>
      <c r="G18" s="59"/>
      <c r="H18" s="59"/>
    </row>
    <row r="19" ht="15.6" hidden="1" spans="2:8">
      <c r="B19" s="108">
        <v>11113100</v>
      </c>
      <c r="C19" s="114" t="s">
        <v>19</v>
      </c>
      <c r="D19" s="115"/>
      <c r="E19" s="115"/>
      <c r="F19" s="115"/>
      <c r="G19" s="115"/>
      <c r="H19" s="115"/>
    </row>
    <row r="20" ht="15.6" hidden="1" spans="2:8">
      <c r="B20" s="108">
        <v>11113200</v>
      </c>
      <c r="C20" s="114" t="s">
        <v>20</v>
      </c>
      <c r="D20" s="59"/>
      <c r="E20" s="59"/>
      <c r="F20" s="59"/>
      <c r="G20" s="59"/>
      <c r="H20" s="59"/>
    </row>
    <row r="21" ht="31.2" hidden="1" spans="2:8">
      <c r="B21" s="108">
        <v>11113300</v>
      </c>
      <c r="C21" s="114" t="s">
        <v>21</v>
      </c>
      <c r="D21" s="115"/>
      <c r="E21" s="115"/>
      <c r="F21" s="115"/>
      <c r="G21" s="115"/>
      <c r="H21" s="115"/>
    </row>
    <row r="22" ht="15.6" hidden="1" spans="2:8">
      <c r="B22" s="108">
        <v>1112</v>
      </c>
      <c r="C22" s="114" t="s">
        <v>22</v>
      </c>
      <c r="D22" s="59"/>
      <c r="E22" s="59"/>
      <c r="F22" s="59"/>
      <c r="G22" s="59"/>
      <c r="H22" s="59"/>
    </row>
    <row r="23" ht="15.6" hidden="1" spans="2:8">
      <c r="B23" s="108">
        <v>11121</v>
      </c>
      <c r="C23" s="114" t="s">
        <v>23</v>
      </c>
      <c r="D23" s="115"/>
      <c r="E23" s="115"/>
      <c r="F23" s="115"/>
      <c r="G23" s="115"/>
      <c r="H23" s="115"/>
    </row>
    <row r="24" ht="31.2" hidden="1" spans="2:8">
      <c r="B24" s="108">
        <v>11121100</v>
      </c>
      <c r="C24" s="114" t="s">
        <v>24</v>
      </c>
      <c r="D24" s="59"/>
      <c r="E24" s="59"/>
      <c r="F24" s="59"/>
      <c r="G24" s="59"/>
      <c r="H24" s="59"/>
    </row>
    <row r="25" ht="15.6" spans="2:8">
      <c r="B25" s="108">
        <v>11122</v>
      </c>
      <c r="C25" s="114" t="s">
        <v>25</v>
      </c>
      <c r="D25" s="110">
        <f>D27</f>
        <v>21</v>
      </c>
      <c r="E25" s="110">
        <v>15.2</v>
      </c>
      <c r="F25" s="110">
        <f>F27</f>
        <v>5.3</v>
      </c>
      <c r="G25" s="110">
        <f>G27</f>
        <v>5.3</v>
      </c>
      <c r="H25" s="110">
        <f>H27</f>
        <v>5.2</v>
      </c>
    </row>
    <row r="26" ht="15.6" spans="2:8">
      <c r="B26" s="108">
        <v>11122100</v>
      </c>
      <c r="C26" s="114" t="s">
        <v>26</v>
      </c>
      <c r="D26" s="112"/>
      <c r="E26" s="112"/>
      <c r="F26" s="112"/>
      <c r="G26" s="112"/>
      <c r="H26" s="112"/>
    </row>
    <row r="27" ht="15" customHeight="1" spans="2:8">
      <c r="B27" s="108">
        <v>11122200</v>
      </c>
      <c r="C27" s="114" t="s">
        <v>27</v>
      </c>
      <c r="D27" s="112">
        <f>E27+F27+G27+H27</f>
        <v>21</v>
      </c>
      <c r="E27" s="112">
        <v>5.2</v>
      </c>
      <c r="F27" s="112">
        <v>5.3</v>
      </c>
      <c r="G27" s="112">
        <v>5.3</v>
      </c>
      <c r="H27" s="112">
        <v>5.2</v>
      </c>
    </row>
    <row r="28" ht="31.2" hidden="1" spans="2:8">
      <c r="B28" s="108">
        <v>1113</v>
      </c>
      <c r="C28" s="116" t="s">
        <v>28</v>
      </c>
      <c r="D28" s="112"/>
      <c r="E28" s="112"/>
      <c r="F28" s="112"/>
      <c r="G28" s="112"/>
      <c r="H28" s="112"/>
    </row>
    <row r="29" ht="15.6" hidden="1" spans="2:8">
      <c r="B29" s="108">
        <v>11131</v>
      </c>
      <c r="C29" s="116" t="s">
        <v>29</v>
      </c>
      <c r="D29" s="112"/>
      <c r="E29" s="112"/>
      <c r="F29" s="112"/>
      <c r="G29" s="112"/>
      <c r="H29" s="112"/>
    </row>
    <row r="30" ht="15.6" hidden="1" spans="2:8">
      <c r="B30" s="108">
        <v>11131100</v>
      </c>
      <c r="C30" s="116" t="s">
        <v>29</v>
      </c>
      <c r="D30" s="112"/>
      <c r="E30" s="112"/>
      <c r="F30" s="112"/>
      <c r="G30" s="112"/>
      <c r="H30" s="112"/>
    </row>
    <row r="31" ht="15.6" spans="2:8">
      <c r="B31" s="108">
        <v>113</v>
      </c>
      <c r="C31" s="114" t="s">
        <v>30</v>
      </c>
      <c r="D31" s="110">
        <f>D38+D42</f>
        <v>1440</v>
      </c>
      <c r="E31" s="110">
        <f>E38+E42</f>
        <v>193.6</v>
      </c>
      <c r="F31" s="110">
        <f>F38+F42</f>
        <v>269</v>
      </c>
      <c r="G31" s="110">
        <f>G38+G42</f>
        <v>742.4</v>
      </c>
      <c r="H31" s="110">
        <f>H38+H42</f>
        <v>235</v>
      </c>
    </row>
    <row r="32" ht="15.6" spans="2:8">
      <c r="B32" s="108">
        <v>1131</v>
      </c>
      <c r="C32" s="114" t="s">
        <v>31</v>
      </c>
      <c r="D32" s="112">
        <f>D38</f>
        <v>437</v>
      </c>
      <c r="E32" s="112">
        <v>28.1</v>
      </c>
      <c r="F32" s="112">
        <v>37.2</v>
      </c>
      <c r="G32" s="112">
        <v>120.7</v>
      </c>
      <c r="H32" s="112">
        <v>0</v>
      </c>
    </row>
    <row r="33" ht="15" customHeight="1" spans="2:8">
      <c r="B33" s="108">
        <v>11311</v>
      </c>
      <c r="C33" s="114" t="s">
        <v>32</v>
      </c>
      <c r="D33" s="112"/>
      <c r="E33" s="112"/>
      <c r="F33" s="112"/>
      <c r="G33" s="112"/>
      <c r="H33" s="112"/>
    </row>
    <row r="34" ht="31.2" hidden="1" spans="2:8">
      <c r="B34" s="108">
        <v>11311100</v>
      </c>
      <c r="C34" s="114" t="s">
        <v>33</v>
      </c>
      <c r="D34" s="112"/>
      <c r="E34" s="112"/>
      <c r="F34" s="112"/>
      <c r="G34" s="112"/>
      <c r="H34" s="112"/>
    </row>
    <row r="35" ht="30.75" customHeight="1" spans="2:8">
      <c r="B35" s="108">
        <v>11311200</v>
      </c>
      <c r="C35" s="114" t="s">
        <v>34</v>
      </c>
      <c r="D35" s="112"/>
      <c r="E35" s="112"/>
      <c r="F35" s="112"/>
      <c r="G35" s="112"/>
      <c r="H35" s="112"/>
    </row>
    <row r="36" ht="31.2" hidden="1" spans="2:8">
      <c r="B36" s="108">
        <v>11311300</v>
      </c>
      <c r="C36" s="114" t="s">
        <v>35</v>
      </c>
      <c r="D36" s="112"/>
      <c r="E36" s="112"/>
      <c r="F36" s="112"/>
      <c r="G36" s="112"/>
      <c r="H36" s="112"/>
    </row>
    <row r="37" ht="15.6" hidden="1" spans="2:8">
      <c r="B37" s="108">
        <v>11312</v>
      </c>
      <c r="C37" s="114" t="s">
        <v>36</v>
      </c>
      <c r="D37" s="112"/>
      <c r="E37" s="112"/>
      <c r="F37" s="112"/>
      <c r="G37" s="112"/>
      <c r="H37" s="112"/>
    </row>
    <row r="38" ht="15.6" spans="2:8">
      <c r="B38" s="117">
        <v>113121</v>
      </c>
      <c r="C38" s="111" t="s">
        <v>37</v>
      </c>
      <c r="D38" s="110">
        <f>D40</f>
        <v>437</v>
      </c>
      <c r="E38" s="110">
        <f>E40</f>
        <v>60</v>
      </c>
      <c r="F38" s="110">
        <f>F40</f>
        <v>92</v>
      </c>
      <c r="G38" s="110">
        <f>G40</f>
        <v>285</v>
      </c>
      <c r="H38" s="110">
        <f>H40</f>
        <v>0</v>
      </c>
    </row>
    <row r="39" ht="31.2" spans="2:8">
      <c r="B39" s="108">
        <v>11312110</v>
      </c>
      <c r="C39" s="114" t="s">
        <v>38</v>
      </c>
      <c r="D39" s="112"/>
      <c r="E39" s="112"/>
      <c r="F39" s="112"/>
      <c r="G39" s="112"/>
      <c r="H39" s="112"/>
    </row>
    <row r="40" ht="31.2" spans="2:8">
      <c r="B40" s="108">
        <v>11312120</v>
      </c>
      <c r="C40" s="114" t="s">
        <v>39</v>
      </c>
      <c r="D40" s="112">
        <f>E40+F40+G40+H40</f>
        <v>437</v>
      </c>
      <c r="E40" s="112">
        <v>60</v>
      </c>
      <c r="F40" s="112">
        <v>92</v>
      </c>
      <c r="G40" s="112">
        <v>285</v>
      </c>
      <c r="H40" s="112">
        <v>0</v>
      </c>
    </row>
    <row r="41" ht="15.6" spans="2:8">
      <c r="B41" s="108">
        <v>1132</v>
      </c>
      <c r="C41" s="114" t="s">
        <v>40</v>
      </c>
      <c r="D41" s="59"/>
      <c r="E41" s="59"/>
      <c r="F41" s="59"/>
      <c r="G41" s="59"/>
      <c r="H41" s="59"/>
    </row>
    <row r="42" ht="15.6" spans="2:8">
      <c r="B42" s="117">
        <v>11321</v>
      </c>
      <c r="C42" s="111" t="s">
        <v>40</v>
      </c>
      <c r="D42" s="47">
        <f>D43+D44+D45</f>
        <v>1003</v>
      </c>
      <c r="E42" s="47">
        <f>E43+E44+E45</f>
        <v>133.6</v>
      </c>
      <c r="F42" s="47">
        <f>F43+F44+F45</f>
        <v>177</v>
      </c>
      <c r="G42" s="47">
        <f>G43+G44+G45</f>
        <v>457.4</v>
      </c>
      <c r="H42" s="47">
        <f>H43+H44+H45</f>
        <v>235</v>
      </c>
    </row>
    <row r="43" ht="31.2" spans="2:8">
      <c r="B43" s="108">
        <v>11321100</v>
      </c>
      <c r="C43" s="114" t="s">
        <v>41</v>
      </c>
      <c r="D43" s="59">
        <f>E43+F43+G43+H43</f>
        <v>168</v>
      </c>
      <c r="E43" s="59">
        <v>33.6</v>
      </c>
      <c r="F43" s="59">
        <v>42</v>
      </c>
      <c r="G43" s="59">
        <v>92.4</v>
      </c>
      <c r="H43" s="59">
        <v>0</v>
      </c>
    </row>
    <row r="44" ht="31.2" spans="2:8">
      <c r="B44" s="108">
        <v>11321200</v>
      </c>
      <c r="C44" s="114" t="s">
        <v>42</v>
      </c>
      <c r="D44" s="60">
        <f>E44+F44+G44+H44</f>
        <v>780</v>
      </c>
      <c r="E44" s="60">
        <v>90</v>
      </c>
      <c r="F44" s="60">
        <v>120</v>
      </c>
      <c r="G44" s="59">
        <v>350</v>
      </c>
      <c r="H44" s="60">
        <v>220</v>
      </c>
    </row>
    <row r="45" ht="46.5" customHeight="1" spans="2:8">
      <c r="B45" s="108">
        <v>11321300</v>
      </c>
      <c r="C45" s="114" t="s">
        <v>43</v>
      </c>
      <c r="D45" s="60">
        <f>E45+F45+G45+H45</f>
        <v>55</v>
      </c>
      <c r="E45" s="59">
        <v>10</v>
      </c>
      <c r="F45" s="59">
        <v>15</v>
      </c>
      <c r="G45" s="59">
        <v>15</v>
      </c>
      <c r="H45" s="60">
        <v>15</v>
      </c>
    </row>
    <row r="46" ht="15.6" hidden="1" spans="2:8">
      <c r="B46" s="108">
        <v>114</v>
      </c>
      <c r="C46" s="114" t="s">
        <v>44</v>
      </c>
      <c r="D46" s="59"/>
      <c r="E46" s="59"/>
      <c r="F46" s="59"/>
      <c r="G46" s="59"/>
      <c r="H46" s="59"/>
    </row>
    <row r="47" ht="31.2" hidden="1" spans="2:8">
      <c r="B47" s="108">
        <v>1141</v>
      </c>
      <c r="C47" s="114" t="s">
        <v>45</v>
      </c>
      <c r="D47" s="59"/>
      <c r="E47" s="59"/>
      <c r="F47" s="59"/>
      <c r="G47" s="59"/>
      <c r="H47" s="59"/>
    </row>
    <row r="48" ht="15.6" hidden="1" spans="2:8">
      <c r="B48" s="108">
        <v>11411</v>
      </c>
      <c r="C48" s="114" t="s">
        <v>46</v>
      </c>
      <c r="D48" s="59"/>
      <c r="E48" s="59"/>
      <c r="F48" s="59"/>
      <c r="G48" s="59"/>
      <c r="H48" s="59"/>
    </row>
    <row r="49" ht="46.8" hidden="1" spans="2:8">
      <c r="B49" s="108">
        <v>11411100</v>
      </c>
      <c r="C49" s="114" t="s">
        <v>47</v>
      </c>
      <c r="D49" s="59"/>
      <c r="E49" s="59"/>
      <c r="F49" s="59"/>
      <c r="G49" s="59"/>
      <c r="H49" s="59"/>
    </row>
    <row r="50" ht="31.2" hidden="1" spans="2:8">
      <c r="B50" s="108">
        <v>11411200</v>
      </c>
      <c r="C50" s="114" t="s">
        <v>48</v>
      </c>
      <c r="D50" s="59"/>
      <c r="E50" s="59"/>
      <c r="F50" s="59"/>
      <c r="G50" s="59"/>
      <c r="H50" s="59"/>
    </row>
    <row r="51" ht="14.25" customHeight="1" spans="2:8">
      <c r="B51" s="108">
        <v>11412</v>
      </c>
      <c r="C51" s="114" t="s">
        <v>49</v>
      </c>
      <c r="D51" s="47">
        <f>D52</f>
        <v>0</v>
      </c>
      <c r="E51" s="47">
        <f>E52</f>
        <v>0</v>
      </c>
      <c r="F51" s="47">
        <f>F52</f>
        <v>0</v>
      </c>
      <c r="G51" s="47">
        <f>G52</f>
        <v>0</v>
      </c>
      <c r="H51" s="47">
        <f>H52</f>
        <v>0</v>
      </c>
    </row>
    <row r="52" ht="15.6" hidden="1" spans="2:8">
      <c r="B52" s="108">
        <v>11412100</v>
      </c>
      <c r="C52" s="114" t="s">
        <v>49</v>
      </c>
      <c r="D52" s="60"/>
      <c r="E52" s="60"/>
      <c r="F52" s="60"/>
      <c r="G52" s="60"/>
      <c r="H52" s="60"/>
    </row>
    <row r="53" ht="15.6" hidden="1" spans="2:8">
      <c r="B53" s="108">
        <v>11413</v>
      </c>
      <c r="C53" s="114" t="s">
        <v>50</v>
      </c>
      <c r="D53" s="59"/>
      <c r="E53" s="59"/>
      <c r="F53" s="59"/>
      <c r="G53" s="59"/>
      <c r="H53" s="59"/>
    </row>
    <row r="54" ht="15.6" hidden="1" spans="2:8">
      <c r="B54" s="108">
        <v>11413100</v>
      </c>
      <c r="C54" s="114" t="s">
        <v>50</v>
      </c>
      <c r="D54" s="59"/>
      <c r="E54" s="59"/>
      <c r="F54" s="59"/>
      <c r="G54" s="59"/>
      <c r="H54" s="59"/>
    </row>
    <row r="55" ht="11.25" hidden="1" customHeight="1" spans="2:8">
      <c r="B55" s="108">
        <v>11414</v>
      </c>
      <c r="C55" s="114" t="s">
        <v>51</v>
      </c>
      <c r="D55" s="59"/>
      <c r="E55" s="59"/>
      <c r="F55" s="59"/>
      <c r="G55" s="59"/>
      <c r="H55" s="59"/>
    </row>
    <row r="56" ht="31.2" hidden="1" spans="2:8">
      <c r="B56" s="108">
        <v>11414100</v>
      </c>
      <c r="C56" s="114" t="s">
        <v>52</v>
      </c>
      <c r="D56" s="59"/>
      <c r="E56" s="59"/>
      <c r="F56" s="59"/>
      <c r="G56" s="59"/>
      <c r="H56" s="59"/>
    </row>
    <row r="57" ht="15.6" hidden="1" spans="2:8">
      <c r="B57" s="108">
        <v>1142</v>
      </c>
      <c r="C57" s="114" t="s">
        <v>53</v>
      </c>
      <c r="D57" s="59"/>
      <c r="E57" s="59"/>
      <c r="F57" s="59"/>
      <c r="G57" s="59"/>
      <c r="H57" s="59"/>
    </row>
    <row r="58" ht="31.2" hidden="1" spans="2:8">
      <c r="B58" s="108">
        <v>11421</v>
      </c>
      <c r="C58" s="114" t="s">
        <v>54</v>
      </c>
      <c r="D58" s="59"/>
      <c r="E58" s="59"/>
      <c r="F58" s="59"/>
      <c r="G58" s="59"/>
      <c r="H58" s="59"/>
    </row>
    <row r="59" ht="15.6" hidden="1" spans="2:8">
      <c r="B59" s="108">
        <v>114211</v>
      </c>
      <c r="C59" s="116" t="s">
        <v>55</v>
      </c>
      <c r="D59" s="59"/>
      <c r="E59" s="59"/>
      <c r="F59" s="59"/>
      <c r="G59" s="59"/>
      <c r="H59" s="59"/>
    </row>
    <row r="60" ht="15.6" hidden="1" spans="2:8">
      <c r="B60" s="108">
        <v>11421110</v>
      </c>
      <c r="C60" s="114" t="s">
        <v>56</v>
      </c>
      <c r="D60" s="59"/>
      <c r="E60" s="59"/>
      <c r="F60" s="59"/>
      <c r="G60" s="59"/>
      <c r="H60" s="59"/>
    </row>
    <row r="61" ht="15.6" hidden="1" spans="2:8">
      <c r="B61" s="108">
        <v>11421120</v>
      </c>
      <c r="C61" s="114" t="s">
        <v>57</v>
      </c>
      <c r="D61" s="59"/>
      <c r="E61" s="59"/>
      <c r="F61" s="59"/>
      <c r="G61" s="59"/>
      <c r="H61" s="59"/>
    </row>
    <row r="62" ht="31.2" hidden="1" spans="2:8">
      <c r="B62" s="108">
        <v>11421130</v>
      </c>
      <c r="C62" s="114" t="s">
        <v>58</v>
      </c>
      <c r="D62" s="59"/>
      <c r="E62" s="59"/>
      <c r="F62" s="59"/>
      <c r="G62" s="59"/>
      <c r="H62" s="59"/>
    </row>
    <row r="63" ht="15.6" hidden="1" spans="2:8">
      <c r="B63" s="108">
        <v>11421140</v>
      </c>
      <c r="C63" s="114" t="s">
        <v>59</v>
      </c>
      <c r="D63" s="59"/>
      <c r="E63" s="59"/>
      <c r="F63" s="59"/>
      <c r="G63" s="59"/>
      <c r="H63" s="59"/>
    </row>
    <row r="64" ht="15.6" hidden="1" spans="2:8">
      <c r="B64" s="108">
        <v>11421150</v>
      </c>
      <c r="C64" s="114" t="s">
        <v>60</v>
      </c>
      <c r="D64" s="59"/>
      <c r="E64" s="59"/>
      <c r="F64" s="59"/>
      <c r="G64" s="59"/>
      <c r="H64" s="59"/>
    </row>
    <row r="65" ht="15.6" hidden="1" spans="2:8">
      <c r="B65" s="108">
        <v>11421160</v>
      </c>
      <c r="C65" s="114" t="s">
        <v>61</v>
      </c>
      <c r="D65" s="59"/>
      <c r="E65" s="59"/>
      <c r="F65" s="59"/>
      <c r="G65" s="59"/>
      <c r="H65" s="59"/>
    </row>
    <row r="66" ht="15.6" hidden="1" spans="2:8">
      <c r="B66" s="108">
        <v>11421170</v>
      </c>
      <c r="C66" s="114" t="s">
        <v>62</v>
      </c>
      <c r="D66" s="59"/>
      <c r="E66" s="59"/>
      <c r="F66" s="59"/>
      <c r="G66" s="59"/>
      <c r="H66" s="59"/>
    </row>
    <row r="67" ht="15.6" hidden="1" spans="2:8">
      <c r="B67" s="108">
        <v>11421180</v>
      </c>
      <c r="C67" s="114" t="s">
        <v>63</v>
      </c>
      <c r="D67" s="59"/>
      <c r="E67" s="59"/>
      <c r="F67" s="59"/>
      <c r="G67" s="59"/>
      <c r="H67" s="59"/>
    </row>
    <row r="68" ht="15.6" hidden="1" spans="2:8">
      <c r="B68" s="108">
        <v>11421190</v>
      </c>
      <c r="C68" s="114" t="s">
        <v>64</v>
      </c>
      <c r="D68" s="59"/>
      <c r="E68" s="59"/>
      <c r="F68" s="59"/>
      <c r="G68" s="59"/>
      <c r="H68" s="59"/>
    </row>
    <row r="69" ht="15.6" hidden="1" spans="2:8">
      <c r="B69" s="108">
        <v>114212</v>
      </c>
      <c r="C69" s="116" t="s">
        <v>65</v>
      </c>
      <c r="D69" s="59"/>
      <c r="E69" s="59"/>
      <c r="F69" s="59"/>
      <c r="G69" s="59"/>
      <c r="H69" s="59"/>
    </row>
    <row r="70" ht="15.6" hidden="1" spans="2:8">
      <c r="B70" s="108">
        <v>11421210</v>
      </c>
      <c r="C70" s="114" t="s">
        <v>66</v>
      </c>
      <c r="D70" s="59"/>
      <c r="E70" s="59"/>
      <c r="F70" s="59"/>
      <c r="G70" s="59"/>
      <c r="H70" s="59"/>
    </row>
    <row r="71" ht="15.6" hidden="1" spans="2:8">
      <c r="B71" s="108">
        <v>11421220</v>
      </c>
      <c r="C71" s="114" t="s">
        <v>67</v>
      </c>
      <c r="D71" s="59"/>
      <c r="E71" s="59"/>
      <c r="F71" s="59"/>
      <c r="G71" s="59"/>
      <c r="H71" s="59"/>
    </row>
    <row r="72" ht="15.6" hidden="1" spans="2:8">
      <c r="B72" s="108">
        <v>11421230</v>
      </c>
      <c r="C72" s="114" t="s">
        <v>68</v>
      </c>
      <c r="D72" s="59"/>
      <c r="E72" s="59"/>
      <c r="F72" s="59"/>
      <c r="G72" s="59"/>
      <c r="H72" s="59"/>
    </row>
    <row r="73" ht="31.2" hidden="1" spans="2:8">
      <c r="B73" s="108">
        <v>11421290</v>
      </c>
      <c r="C73" s="114" t="s">
        <v>69</v>
      </c>
      <c r="D73" s="59"/>
      <c r="E73" s="59"/>
      <c r="F73" s="59"/>
      <c r="G73" s="59"/>
      <c r="H73" s="59"/>
    </row>
    <row r="74" ht="15.6" hidden="1" spans="2:8">
      <c r="B74" s="108">
        <v>114213</v>
      </c>
      <c r="C74" s="114" t="s">
        <v>70</v>
      </c>
      <c r="D74" s="59"/>
      <c r="E74" s="59"/>
      <c r="F74" s="59"/>
      <c r="G74" s="59"/>
      <c r="H74" s="59"/>
    </row>
    <row r="75" ht="19.5" hidden="1" customHeight="1" spans="2:8">
      <c r="B75" s="108">
        <v>11421310</v>
      </c>
      <c r="C75" s="114" t="s">
        <v>71</v>
      </c>
      <c r="D75" s="59"/>
      <c r="E75" s="59"/>
      <c r="F75" s="59"/>
      <c r="G75" s="59"/>
      <c r="H75" s="59"/>
    </row>
    <row r="76" ht="15.6" hidden="1" spans="2:8">
      <c r="B76" s="108">
        <v>11421320</v>
      </c>
      <c r="C76" s="114" t="s">
        <v>72</v>
      </c>
      <c r="D76" s="59"/>
      <c r="E76" s="59"/>
      <c r="F76" s="59"/>
      <c r="G76" s="59"/>
      <c r="H76" s="59"/>
    </row>
    <row r="77" ht="15.6" hidden="1" spans="2:8">
      <c r="B77" s="108">
        <v>11421330</v>
      </c>
      <c r="C77" s="114" t="s">
        <v>73</v>
      </c>
      <c r="D77" s="59"/>
      <c r="E77" s="59"/>
      <c r="F77" s="59"/>
      <c r="G77" s="59"/>
      <c r="H77" s="59"/>
    </row>
    <row r="78" ht="15.6" hidden="1" spans="2:8">
      <c r="B78" s="108">
        <v>11421340</v>
      </c>
      <c r="C78" s="114" t="s">
        <v>74</v>
      </c>
      <c r="D78" s="59"/>
      <c r="E78" s="59"/>
      <c r="F78" s="59"/>
      <c r="G78" s="59"/>
      <c r="H78" s="59"/>
    </row>
    <row r="79" ht="15.6" hidden="1" spans="2:8">
      <c r="B79" s="108">
        <v>11421350</v>
      </c>
      <c r="C79" s="114" t="s">
        <v>75</v>
      </c>
      <c r="D79" s="59"/>
      <c r="E79" s="59"/>
      <c r="F79" s="59"/>
      <c r="G79" s="59"/>
      <c r="H79" s="59"/>
    </row>
    <row r="80" ht="31.2" hidden="1" spans="2:8">
      <c r="B80" s="108">
        <v>11421360</v>
      </c>
      <c r="C80" s="114" t="s">
        <v>76</v>
      </c>
      <c r="D80" s="59"/>
      <c r="E80" s="59"/>
      <c r="F80" s="59"/>
      <c r="G80" s="59"/>
      <c r="H80" s="59"/>
    </row>
    <row r="81" ht="15.6" hidden="1" spans="2:8">
      <c r="B81" s="108">
        <v>114214</v>
      </c>
      <c r="C81" s="116" t="s">
        <v>77</v>
      </c>
      <c r="D81" s="59"/>
      <c r="E81" s="59"/>
      <c r="F81" s="59"/>
      <c r="G81" s="59"/>
      <c r="H81" s="59"/>
    </row>
    <row r="82" ht="15.6" hidden="1" spans="2:8">
      <c r="B82" s="108">
        <v>11421410</v>
      </c>
      <c r="C82" s="116" t="s">
        <v>78</v>
      </c>
      <c r="D82" s="59"/>
      <c r="E82" s="59"/>
      <c r="F82" s="59"/>
      <c r="G82" s="59"/>
      <c r="H82" s="59"/>
    </row>
    <row r="83" ht="15.6" hidden="1" spans="2:8">
      <c r="B83" s="108">
        <v>11421420</v>
      </c>
      <c r="C83" s="116" t="s">
        <v>77</v>
      </c>
      <c r="D83" s="59"/>
      <c r="E83" s="59"/>
      <c r="F83" s="59"/>
      <c r="G83" s="59"/>
      <c r="H83" s="59"/>
    </row>
    <row r="84" ht="31.2" hidden="1" spans="2:8">
      <c r="B84" s="108">
        <v>11422</v>
      </c>
      <c r="C84" s="116" t="s">
        <v>79</v>
      </c>
      <c r="D84" s="59"/>
      <c r="E84" s="59"/>
      <c r="F84" s="59"/>
      <c r="G84" s="59"/>
      <c r="H84" s="59"/>
    </row>
    <row r="85" ht="15.6" hidden="1" spans="2:8">
      <c r="B85" s="108">
        <v>114221</v>
      </c>
      <c r="C85" s="116" t="s">
        <v>55</v>
      </c>
      <c r="D85" s="59"/>
      <c r="E85" s="59"/>
      <c r="F85" s="59"/>
      <c r="G85" s="59"/>
      <c r="H85" s="59"/>
    </row>
    <row r="86" ht="15.6" hidden="1" spans="2:8">
      <c r="B86" s="108">
        <v>11422110</v>
      </c>
      <c r="C86" s="114" t="s">
        <v>56</v>
      </c>
      <c r="D86" s="59"/>
      <c r="E86" s="59"/>
      <c r="F86" s="59"/>
      <c r="G86" s="59"/>
      <c r="H86" s="59"/>
    </row>
    <row r="87" ht="15.6" hidden="1" spans="2:8">
      <c r="B87" s="108">
        <v>11422120</v>
      </c>
      <c r="C87" s="114" t="s">
        <v>57</v>
      </c>
      <c r="D87" s="59"/>
      <c r="E87" s="59"/>
      <c r="F87" s="59"/>
      <c r="G87" s="59"/>
      <c r="H87" s="59"/>
    </row>
    <row r="88" ht="31.2" hidden="1" spans="2:8">
      <c r="B88" s="108">
        <v>11422130</v>
      </c>
      <c r="C88" s="114" t="s">
        <v>58</v>
      </c>
      <c r="D88" s="59"/>
      <c r="E88" s="59"/>
      <c r="F88" s="59"/>
      <c r="G88" s="59"/>
      <c r="H88" s="59"/>
    </row>
    <row r="89" ht="15.6" hidden="1" spans="2:8">
      <c r="B89" s="108">
        <v>11422140</v>
      </c>
      <c r="C89" s="114" t="s">
        <v>59</v>
      </c>
      <c r="D89" s="59"/>
      <c r="E89" s="59"/>
      <c r="F89" s="59"/>
      <c r="G89" s="59"/>
      <c r="H89" s="59"/>
    </row>
    <row r="90" ht="15.6" hidden="1" spans="2:8">
      <c r="B90" s="108">
        <v>11422150</v>
      </c>
      <c r="C90" s="114" t="s">
        <v>60</v>
      </c>
      <c r="D90" s="59"/>
      <c r="E90" s="59"/>
      <c r="F90" s="59"/>
      <c r="G90" s="59"/>
      <c r="H90" s="59"/>
    </row>
    <row r="91" ht="15.6" hidden="1" spans="2:8">
      <c r="B91" s="108">
        <v>11422160</v>
      </c>
      <c r="C91" s="114" t="s">
        <v>61</v>
      </c>
      <c r="D91" s="59"/>
      <c r="E91" s="59"/>
      <c r="F91" s="59"/>
      <c r="G91" s="59"/>
      <c r="H91" s="59"/>
    </row>
    <row r="92" ht="15.6" hidden="1" spans="2:8">
      <c r="B92" s="108">
        <v>11422170</v>
      </c>
      <c r="C92" s="114" t="s">
        <v>62</v>
      </c>
      <c r="D92" s="59"/>
      <c r="E92" s="59"/>
      <c r="F92" s="59"/>
      <c r="G92" s="59"/>
      <c r="H92" s="59"/>
    </row>
    <row r="93" ht="15.6" hidden="1" spans="2:8">
      <c r="B93" s="108">
        <v>11422180</v>
      </c>
      <c r="C93" s="114" t="s">
        <v>63</v>
      </c>
      <c r="D93" s="59"/>
      <c r="E93" s="59"/>
      <c r="F93" s="59"/>
      <c r="G93" s="59"/>
      <c r="H93" s="59"/>
    </row>
    <row r="94" ht="15.6" hidden="1" spans="2:8">
      <c r="B94" s="108">
        <v>11422190</v>
      </c>
      <c r="C94" s="114" t="s">
        <v>64</v>
      </c>
      <c r="D94" s="59"/>
      <c r="E94" s="59"/>
      <c r="F94" s="59"/>
      <c r="G94" s="59"/>
      <c r="H94" s="59"/>
    </row>
    <row r="95" ht="15.6" hidden="1" spans="2:8">
      <c r="B95" s="108">
        <v>114222</v>
      </c>
      <c r="C95" s="116" t="s">
        <v>65</v>
      </c>
      <c r="D95" s="59"/>
      <c r="E95" s="59"/>
      <c r="F95" s="59"/>
      <c r="G95" s="59"/>
      <c r="H95" s="59"/>
    </row>
    <row r="96" ht="15.6" hidden="1" spans="2:8">
      <c r="B96" s="108">
        <v>11422210</v>
      </c>
      <c r="C96" s="114" t="s">
        <v>66</v>
      </c>
      <c r="D96" s="59"/>
      <c r="E96" s="59"/>
      <c r="F96" s="59"/>
      <c r="G96" s="59"/>
      <c r="H96" s="59"/>
    </row>
    <row r="97" ht="15.6" hidden="1" spans="2:8">
      <c r="B97" s="108">
        <v>11422220</v>
      </c>
      <c r="C97" s="114" t="s">
        <v>67</v>
      </c>
      <c r="D97" s="59"/>
      <c r="E97" s="59"/>
      <c r="F97" s="59"/>
      <c r="G97" s="59"/>
      <c r="H97" s="59"/>
    </row>
    <row r="98" ht="9.75" hidden="1" customHeight="1" spans="2:8">
      <c r="B98" s="108">
        <v>11422230</v>
      </c>
      <c r="C98" s="114" t="s">
        <v>68</v>
      </c>
      <c r="D98" s="59"/>
      <c r="E98" s="59"/>
      <c r="F98" s="59"/>
      <c r="G98" s="59"/>
      <c r="H98" s="59"/>
    </row>
    <row r="99" ht="31.2" hidden="1" spans="2:8">
      <c r="B99" s="108">
        <v>11422290</v>
      </c>
      <c r="C99" s="114" t="s">
        <v>69</v>
      </c>
      <c r="D99" s="59"/>
      <c r="E99" s="59"/>
      <c r="F99" s="59"/>
      <c r="G99" s="59"/>
      <c r="H99" s="59"/>
    </row>
    <row r="100" ht="15.6" hidden="1" spans="2:8">
      <c r="B100" s="108">
        <v>114223</v>
      </c>
      <c r="C100" s="114" t="s">
        <v>80</v>
      </c>
      <c r="D100" s="59"/>
      <c r="E100" s="59"/>
      <c r="F100" s="59"/>
      <c r="G100" s="59"/>
      <c r="H100" s="59"/>
    </row>
    <row r="101" ht="31.2" hidden="1" spans="2:8">
      <c r="B101" s="108">
        <v>11422310</v>
      </c>
      <c r="C101" s="114" t="s">
        <v>71</v>
      </c>
      <c r="D101" s="59"/>
      <c r="E101" s="59"/>
      <c r="F101" s="59"/>
      <c r="G101" s="59"/>
      <c r="H101" s="59"/>
    </row>
    <row r="102" ht="15.6" hidden="1" spans="2:8">
      <c r="B102" s="108">
        <v>11422320</v>
      </c>
      <c r="C102" s="114" t="s">
        <v>72</v>
      </c>
      <c r="D102" s="59"/>
      <c r="E102" s="59"/>
      <c r="F102" s="59"/>
      <c r="G102" s="59"/>
      <c r="H102" s="59"/>
    </row>
    <row r="103" ht="15.6" hidden="1" spans="2:8">
      <c r="B103" s="108">
        <v>11422330</v>
      </c>
      <c r="C103" s="114" t="s">
        <v>73</v>
      </c>
      <c r="D103" s="59"/>
      <c r="E103" s="59"/>
      <c r="F103" s="59"/>
      <c r="G103" s="59"/>
      <c r="H103" s="59"/>
    </row>
    <row r="104" ht="15.6" hidden="1" spans="2:8">
      <c r="B104" s="108">
        <v>11422340</v>
      </c>
      <c r="C104" s="114" t="s">
        <v>74</v>
      </c>
      <c r="D104" s="59"/>
      <c r="E104" s="59"/>
      <c r="F104" s="59"/>
      <c r="G104" s="59"/>
      <c r="H104" s="59"/>
    </row>
    <row r="105" ht="15.6" hidden="1" spans="2:8">
      <c r="B105" s="108">
        <v>11422350</v>
      </c>
      <c r="C105" s="114" t="s">
        <v>75</v>
      </c>
      <c r="D105" s="59"/>
      <c r="E105" s="59"/>
      <c r="F105" s="59"/>
      <c r="G105" s="59"/>
      <c r="H105" s="59"/>
    </row>
    <row r="106" ht="31.2" hidden="1" spans="2:8">
      <c r="B106" s="108">
        <v>11422360</v>
      </c>
      <c r="C106" s="116" t="s">
        <v>76</v>
      </c>
      <c r="D106" s="59"/>
      <c r="E106" s="59"/>
      <c r="F106" s="59"/>
      <c r="G106" s="59"/>
      <c r="H106" s="59"/>
    </row>
    <row r="107" ht="15.6" hidden="1" spans="2:8">
      <c r="B107" s="108">
        <v>114224</v>
      </c>
      <c r="C107" s="116" t="s">
        <v>77</v>
      </c>
      <c r="D107" s="59"/>
      <c r="E107" s="59"/>
      <c r="F107" s="59"/>
      <c r="G107" s="59"/>
      <c r="H107" s="59"/>
    </row>
    <row r="108" ht="15.6" hidden="1" spans="2:8">
      <c r="B108" s="108">
        <v>11422410</v>
      </c>
      <c r="C108" s="116" t="s">
        <v>77</v>
      </c>
      <c r="D108" s="59"/>
      <c r="E108" s="59"/>
      <c r="F108" s="59"/>
      <c r="G108" s="59"/>
      <c r="H108" s="59"/>
    </row>
    <row r="109" ht="15.6" hidden="1" spans="2:8">
      <c r="B109" s="108">
        <v>1144</v>
      </c>
      <c r="C109" s="114" t="s">
        <v>81</v>
      </c>
      <c r="D109" s="59"/>
      <c r="E109" s="59"/>
      <c r="F109" s="59"/>
      <c r="G109" s="59"/>
      <c r="H109" s="59"/>
    </row>
    <row r="110" ht="15.6" hidden="1" spans="2:8">
      <c r="B110" s="108">
        <v>11441</v>
      </c>
      <c r="C110" s="114" t="s">
        <v>82</v>
      </c>
      <c r="D110" s="59"/>
      <c r="E110" s="59"/>
      <c r="F110" s="59"/>
      <c r="G110" s="59"/>
      <c r="H110" s="59"/>
    </row>
    <row r="111" ht="15.6" hidden="1" spans="2:8">
      <c r="B111" s="108">
        <v>114411</v>
      </c>
      <c r="C111" s="116" t="s">
        <v>83</v>
      </c>
      <c r="D111" s="59"/>
      <c r="E111" s="59"/>
      <c r="F111" s="59"/>
      <c r="G111" s="59"/>
      <c r="H111" s="59"/>
    </row>
    <row r="112" ht="15.6" hidden="1" spans="2:8">
      <c r="B112" s="108">
        <v>11441110</v>
      </c>
      <c r="C112" s="116" t="s">
        <v>84</v>
      </c>
      <c r="D112" s="59"/>
      <c r="E112" s="59"/>
      <c r="F112" s="59"/>
      <c r="G112" s="59"/>
      <c r="H112" s="59"/>
    </row>
    <row r="113" ht="15.6" hidden="1" spans="2:8">
      <c r="B113" s="108">
        <v>11441120</v>
      </c>
      <c r="C113" s="116" t="s">
        <v>85</v>
      </c>
      <c r="D113" s="59"/>
      <c r="E113" s="59"/>
      <c r="F113" s="59"/>
      <c r="G113" s="59"/>
      <c r="H113" s="59"/>
    </row>
    <row r="114" ht="15.6" hidden="1" spans="2:8">
      <c r="B114" s="108">
        <v>11441130</v>
      </c>
      <c r="C114" s="114" t="s">
        <v>86</v>
      </c>
      <c r="D114" s="59"/>
      <c r="E114" s="59"/>
      <c r="F114" s="59"/>
      <c r="G114" s="59"/>
      <c r="H114" s="59"/>
    </row>
    <row r="115" ht="15.6" hidden="1" spans="2:8">
      <c r="B115" s="108">
        <v>11441190</v>
      </c>
      <c r="C115" s="114" t="s">
        <v>87</v>
      </c>
      <c r="D115" s="59"/>
      <c r="E115" s="59"/>
      <c r="F115" s="59"/>
      <c r="G115" s="59"/>
      <c r="H115" s="59"/>
    </row>
    <row r="116" ht="15.6" hidden="1" spans="2:8">
      <c r="B116" s="108">
        <v>114412</v>
      </c>
      <c r="C116" s="116" t="s">
        <v>88</v>
      </c>
      <c r="D116" s="59"/>
      <c r="E116" s="59"/>
      <c r="F116" s="59"/>
      <c r="G116" s="59"/>
      <c r="H116" s="59"/>
    </row>
    <row r="117" ht="15.6" hidden="1" spans="2:8">
      <c r="B117" s="108">
        <v>11441210</v>
      </c>
      <c r="C117" s="114" t="s">
        <v>89</v>
      </c>
      <c r="D117" s="59"/>
      <c r="E117" s="59"/>
      <c r="F117" s="59"/>
      <c r="G117" s="59"/>
      <c r="H117" s="59"/>
    </row>
    <row r="118" ht="15.6" hidden="1" spans="2:8">
      <c r="B118" s="108">
        <v>11441220</v>
      </c>
      <c r="C118" s="114" t="s">
        <v>90</v>
      </c>
      <c r="D118" s="59"/>
      <c r="E118" s="59"/>
      <c r="F118" s="59"/>
      <c r="G118" s="59"/>
      <c r="H118" s="59"/>
    </row>
    <row r="119" ht="15.6" hidden="1" spans="2:8">
      <c r="B119" s="108">
        <v>11441230</v>
      </c>
      <c r="C119" s="114" t="s">
        <v>91</v>
      </c>
      <c r="D119" s="59"/>
      <c r="E119" s="59"/>
      <c r="F119" s="59"/>
      <c r="G119" s="59"/>
      <c r="H119" s="59"/>
    </row>
    <row r="120" ht="15.6" hidden="1" spans="2:8">
      <c r="B120" s="108">
        <v>11441240</v>
      </c>
      <c r="C120" s="114" t="s">
        <v>92</v>
      </c>
      <c r="D120" s="59"/>
      <c r="E120" s="59"/>
      <c r="F120" s="59"/>
      <c r="G120" s="59"/>
      <c r="H120" s="59"/>
    </row>
    <row r="121" ht="31.2" hidden="1" spans="2:8">
      <c r="B121" s="108">
        <v>11441290</v>
      </c>
      <c r="C121" s="114" t="s">
        <v>93</v>
      </c>
      <c r="D121" s="59"/>
      <c r="E121" s="59"/>
      <c r="F121" s="59"/>
      <c r="G121" s="59"/>
      <c r="H121" s="59"/>
    </row>
    <row r="122" ht="15.6" hidden="1" spans="2:8">
      <c r="B122" s="108">
        <v>114413</v>
      </c>
      <c r="C122" s="116" t="s">
        <v>94</v>
      </c>
      <c r="D122" s="59"/>
      <c r="E122" s="59"/>
      <c r="F122" s="59"/>
      <c r="G122" s="59"/>
      <c r="H122" s="59"/>
    </row>
    <row r="123" ht="15.6" hidden="1" spans="2:8">
      <c r="B123" s="108">
        <v>11441310</v>
      </c>
      <c r="C123" s="116" t="s">
        <v>95</v>
      </c>
      <c r="D123" s="59"/>
      <c r="E123" s="59"/>
      <c r="F123" s="59"/>
      <c r="G123" s="59"/>
      <c r="H123" s="59"/>
    </row>
    <row r="124" ht="15.6" hidden="1" spans="2:8">
      <c r="B124" s="108">
        <v>11441320</v>
      </c>
      <c r="C124" s="116" t="s">
        <v>96</v>
      </c>
      <c r="D124" s="59"/>
      <c r="E124" s="59"/>
      <c r="F124" s="59"/>
      <c r="G124" s="59"/>
      <c r="H124" s="59"/>
    </row>
    <row r="125" ht="15.6" hidden="1" spans="2:8">
      <c r="B125" s="108">
        <v>11441330</v>
      </c>
      <c r="C125" s="116" t="s">
        <v>97</v>
      </c>
      <c r="D125" s="59"/>
      <c r="E125" s="59"/>
      <c r="F125" s="59"/>
      <c r="G125" s="59"/>
      <c r="H125" s="59"/>
    </row>
    <row r="126" ht="15.6" hidden="1" spans="2:8">
      <c r="B126" s="108">
        <v>11441340</v>
      </c>
      <c r="C126" s="114" t="s">
        <v>98</v>
      </c>
      <c r="D126" s="59"/>
      <c r="E126" s="59"/>
      <c r="F126" s="59"/>
      <c r="G126" s="59"/>
      <c r="H126" s="59"/>
    </row>
    <row r="127" ht="15.6" hidden="1" spans="2:8">
      <c r="B127" s="108">
        <v>11441350</v>
      </c>
      <c r="C127" s="114" t="s">
        <v>99</v>
      </c>
      <c r="D127" s="59"/>
      <c r="E127" s="59"/>
      <c r="F127" s="59"/>
      <c r="G127" s="59"/>
      <c r="H127" s="59"/>
    </row>
    <row r="128" ht="31.2" hidden="1" spans="2:8">
      <c r="B128" s="108">
        <v>11441390</v>
      </c>
      <c r="C128" s="116" t="s">
        <v>100</v>
      </c>
      <c r="D128" s="59"/>
      <c r="E128" s="59"/>
      <c r="F128" s="59"/>
      <c r="G128" s="59"/>
      <c r="H128" s="59"/>
    </row>
    <row r="129" ht="15.6" hidden="1" spans="2:8">
      <c r="B129" s="108">
        <v>114414</v>
      </c>
      <c r="C129" s="116" t="s">
        <v>101</v>
      </c>
      <c r="D129" s="59"/>
      <c r="E129" s="59"/>
      <c r="F129" s="59"/>
      <c r="G129" s="59"/>
      <c r="H129" s="59"/>
    </row>
    <row r="130" ht="31.2" hidden="1" spans="2:8">
      <c r="B130" s="108">
        <v>11441410</v>
      </c>
      <c r="C130" s="114" t="s">
        <v>102</v>
      </c>
      <c r="D130" s="59"/>
      <c r="E130" s="59"/>
      <c r="F130" s="59"/>
      <c r="G130" s="59"/>
      <c r="H130" s="59"/>
    </row>
    <row r="131" ht="15.6" hidden="1" spans="2:8">
      <c r="B131" s="108">
        <v>11441420</v>
      </c>
      <c r="C131" s="114" t="s">
        <v>103</v>
      </c>
      <c r="D131" s="59"/>
      <c r="E131" s="59"/>
      <c r="F131" s="59"/>
      <c r="G131" s="59"/>
      <c r="H131" s="59"/>
    </row>
    <row r="132" ht="15.6" hidden="1" spans="2:8">
      <c r="B132" s="108">
        <v>11441430</v>
      </c>
      <c r="C132" s="114" t="s">
        <v>104</v>
      </c>
      <c r="D132" s="59"/>
      <c r="E132" s="59"/>
      <c r="F132" s="59"/>
      <c r="G132" s="59"/>
      <c r="H132" s="59"/>
    </row>
    <row r="133" ht="15.6" hidden="1" spans="2:8">
      <c r="B133" s="108">
        <v>11441440</v>
      </c>
      <c r="C133" s="114" t="s">
        <v>105</v>
      </c>
      <c r="D133" s="59"/>
      <c r="E133" s="59"/>
      <c r="F133" s="59"/>
      <c r="G133" s="59"/>
      <c r="H133" s="59"/>
    </row>
    <row r="134" ht="15.6" hidden="1" spans="2:8">
      <c r="B134" s="108">
        <v>11442</v>
      </c>
      <c r="C134" s="114" t="s">
        <v>106</v>
      </c>
      <c r="D134" s="59"/>
      <c r="E134" s="59"/>
      <c r="F134" s="59"/>
      <c r="G134" s="59"/>
      <c r="H134" s="59"/>
    </row>
    <row r="135" ht="15.6" hidden="1" spans="2:8">
      <c r="B135" s="108">
        <v>114421</v>
      </c>
      <c r="C135" s="116" t="s">
        <v>83</v>
      </c>
      <c r="D135" s="59"/>
      <c r="E135" s="59"/>
      <c r="F135" s="59"/>
      <c r="G135" s="59"/>
      <c r="H135" s="59"/>
    </row>
    <row r="136" ht="15.6" hidden="1" spans="2:8">
      <c r="B136" s="108">
        <v>11442110</v>
      </c>
      <c r="C136" s="116" t="s">
        <v>84</v>
      </c>
      <c r="D136" s="59"/>
      <c r="E136" s="59"/>
      <c r="F136" s="59"/>
      <c r="G136" s="59"/>
      <c r="H136" s="59"/>
    </row>
    <row r="137" ht="15.6" hidden="1" spans="2:8">
      <c r="B137" s="108">
        <v>11442120</v>
      </c>
      <c r="C137" s="114" t="s">
        <v>107</v>
      </c>
      <c r="D137" s="59"/>
      <c r="E137" s="59"/>
      <c r="F137" s="59"/>
      <c r="G137" s="59"/>
      <c r="H137" s="59"/>
    </row>
    <row r="138" ht="15.6" hidden="1" spans="2:8">
      <c r="B138" s="108">
        <v>11442130</v>
      </c>
      <c r="C138" s="114" t="s">
        <v>108</v>
      </c>
      <c r="D138" s="59"/>
      <c r="E138" s="59"/>
      <c r="F138" s="59"/>
      <c r="G138" s="59"/>
      <c r="H138" s="59"/>
    </row>
    <row r="139" ht="15.6" hidden="1" spans="2:8">
      <c r="B139" s="108">
        <v>11442190</v>
      </c>
      <c r="C139" s="116" t="s">
        <v>109</v>
      </c>
      <c r="D139" s="59"/>
      <c r="E139" s="59"/>
      <c r="F139" s="59"/>
      <c r="G139" s="59"/>
      <c r="H139" s="59"/>
    </row>
    <row r="140" ht="15.6" hidden="1" spans="2:8">
      <c r="B140" s="108">
        <v>114422</v>
      </c>
      <c r="C140" s="116" t="s">
        <v>88</v>
      </c>
      <c r="D140" s="59"/>
      <c r="E140" s="59"/>
      <c r="F140" s="59"/>
      <c r="G140" s="59"/>
      <c r="H140" s="59"/>
    </row>
    <row r="141" ht="15.6" hidden="1" spans="2:8">
      <c r="B141" s="108">
        <v>11442210</v>
      </c>
      <c r="C141" s="114" t="s">
        <v>89</v>
      </c>
      <c r="D141" s="59"/>
      <c r="E141" s="59"/>
      <c r="F141" s="59"/>
      <c r="G141" s="59"/>
      <c r="H141" s="59"/>
    </row>
    <row r="142" ht="15.6" hidden="1" spans="2:8">
      <c r="B142" s="108">
        <v>11442220</v>
      </c>
      <c r="C142" s="114" t="s">
        <v>90</v>
      </c>
      <c r="D142" s="59"/>
      <c r="E142" s="59"/>
      <c r="F142" s="59"/>
      <c r="G142" s="59"/>
      <c r="H142" s="59"/>
    </row>
    <row r="143" ht="15.6" hidden="1" spans="2:8">
      <c r="B143" s="108">
        <v>11442230</v>
      </c>
      <c r="C143" s="114" t="s">
        <v>91</v>
      </c>
      <c r="D143" s="59"/>
      <c r="E143" s="59"/>
      <c r="F143" s="59"/>
      <c r="G143" s="59"/>
      <c r="H143" s="59"/>
    </row>
    <row r="144" ht="15.6" hidden="1" spans="2:8">
      <c r="B144" s="108">
        <v>11442240</v>
      </c>
      <c r="C144" s="114" t="s">
        <v>92</v>
      </c>
      <c r="D144" s="59"/>
      <c r="E144" s="59"/>
      <c r="F144" s="59"/>
      <c r="G144" s="59"/>
      <c r="H144" s="59"/>
    </row>
    <row r="145" ht="31.2" hidden="1" spans="2:8">
      <c r="B145" s="108">
        <v>11442290</v>
      </c>
      <c r="C145" s="114" t="s">
        <v>93</v>
      </c>
      <c r="D145" s="59"/>
      <c r="E145" s="59"/>
      <c r="F145" s="59"/>
      <c r="G145" s="59"/>
      <c r="H145" s="59"/>
    </row>
    <row r="146" ht="15.6" hidden="1" spans="2:8">
      <c r="B146" s="108">
        <v>114423</v>
      </c>
      <c r="C146" s="116" t="s">
        <v>94</v>
      </c>
      <c r="D146" s="59"/>
      <c r="E146" s="59"/>
      <c r="F146" s="59"/>
      <c r="G146" s="59"/>
      <c r="H146" s="59"/>
    </row>
    <row r="147" ht="3" hidden="1" customHeight="1" spans="2:8">
      <c r="B147" s="108">
        <v>11442310</v>
      </c>
      <c r="C147" s="116" t="s">
        <v>95</v>
      </c>
      <c r="D147" s="59"/>
      <c r="E147" s="59"/>
      <c r="F147" s="59"/>
      <c r="G147" s="59"/>
      <c r="H147" s="59"/>
    </row>
    <row r="148" ht="15.6" hidden="1" spans="2:8">
      <c r="B148" s="108">
        <v>11442320</v>
      </c>
      <c r="C148" s="116" t="s">
        <v>96</v>
      </c>
      <c r="D148" s="59"/>
      <c r="E148" s="59"/>
      <c r="F148" s="59"/>
      <c r="G148" s="59"/>
      <c r="H148" s="59"/>
    </row>
    <row r="149" ht="15.6" hidden="1" spans="2:8">
      <c r="B149" s="108">
        <v>11442330</v>
      </c>
      <c r="C149" s="116" t="s">
        <v>97</v>
      </c>
      <c r="D149" s="59"/>
      <c r="E149" s="59"/>
      <c r="F149" s="59"/>
      <c r="G149" s="59"/>
      <c r="H149" s="59"/>
    </row>
    <row r="150" ht="15.6" hidden="1" spans="2:8">
      <c r="B150" s="108">
        <v>11442340</v>
      </c>
      <c r="C150" s="114" t="s">
        <v>98</v>
      </c>
      <c r="D150" s="59"/>
      <c r="E150" s="59"/>
      <c r="F150" s="59"/>
      <c r="G150" s="59"/>
      <c r="H150" s="59"/>
    </row>
    <row r="151" ht="15.6" hidden="1" spans="2:8">
      <c r="B151" s="108">
        <v>11442350</v>
      </c>
      <c r="C151" s="114" t="s">
        <v>99</v>
      </c>
      <c r="D151" s="59"/>
      <c r="E151" s="59"/>
      <c r="F151" s="59"/>
      <c r="G151" s="59"/>
      <c r="H151" s="59"/>
    </row>
    <row r="152" ht="31.2" hidden="1" spans="2:8">
      <c r="B152" s="108">
        <v>11442390</v>
      </c>
      <c r="C152" s="116" t="s">
        <v>100</v>
      </c>
      <c r="D152" s="59"/>
      <c r="E152" s="59"/>
      <c r="F152" s="59"/>
      <c r="G152" s="59"/>
      <c r="H152" s="59"/>
    </row>
    <row r="153" ht="15.6" hidden="1" spans="2:8">
      <c r="B153" s="108">
        <v>114424</v>
      </c>
      <c r="C153" s="116" t="s">
        <v>101</v>
      </c>
      <c r="D153" s="59"/>
      <c r="E153" s="59"/>
      <c r="F153" s="59"/>
      <c r="G153" s="59"/>
      <c r="H153" s="59"/>
    </row>
    <row r="154" ht="31.2" hidden="1" spans="2:8">
      <c r="B154" s="108">
        <v>11442410</v>
      </c>
      <c r="C154" s="114" t="s">
        <v>102</v>
      </c>
      <c r="D154" s="59"/>
      <c r="E154" s="59"/>
      <c r="F154" s="59"/>
      <c r="G154" s="59"/>
      <c r="H154" s="59"/>
    </row>
    <row r="155" ht="15.6" hidden="1" spans="2:8">
      <c r="B155" s="108">
        <v>11442420</v>
      </c>
      <c r="C155" s="114" t="s">
        <v>103</v>
      </c>
      <c r="D155" s="59"/>
      <c r="E155" s="59"/>
      <c r="F155" s="59"/>
      <c r="G155" s="59"/>
      <c r="H155" s="59"/>
    </row>
    <row r="156" ht="15.6" hidden="1" spans="2:8">
      <c r="B156" s="108">
        <v>11442430</v>
      </c>
      <c r="C156" s="114" t="s">
        <v>104</v>
      </c>
      <c r="D156" s="59"/>
      <c r="E156" s="59"/>
      <c r="F156" s="59"/>
      <c r="G156" s="59"/>
      <c r="H156" s="59"/>
    </row>
    <row r="157" ht="15.6" hidden="1" spans="2:8">
      <c r="B157" s="108">
        <v>11442440</v>
      </c>
      <c r="C157" s="114" t="s">
        <v>105</v>
      </c>
      <c r="D157" s="59"/>
      <c r="E157" s="59"/>
      <c r="F157" s="59"/>
      <c r="G157" s="59"/>
      <c r="H157" s="59"/>
    </row>
    <row r="158" ht="15.6" hidden="1" spans="2:8">
      <c r="B158" s="108">
        <v>11442490</v>
      </c>
      <c r="C158" s="116" t="s">
        <v>110</v>
      </c>
      <c r="D158" s="59"/>
      <c r="E158" s="59"/>
      <c r="F158" s="59"/>
      <c r="G158" s="59"/>
      <c r="H158" s="59"/>
    </row>
    <row r="159" ht="31.2" hidden="1" spans="2:8">
      <c r="B159" s="108">
        <v>115</v>
      </c>
      <c r="C159" s="116" t="s">
        <v>111</v>
      </c>
      <c r="D159" s="59"/>
      <c r="E159" s="59"/>
      <c r="F159" s="59"/>
      <c r="G159" s="59"/>
      <c r="H159" s="59"/>
    </row>
    <row r="160" ht="15.6" hidden="1" spans="2:8">
      <c r="B160" s="108">
        <v>1151</v>
      </c>
      <c r="C160" s="116" t="s">
        <v>112</v>
      </c>
      <c r="D160" s="59"/>
      <c r="E160" s="59"/>
      <c r="F160" s="59"/>
      <c r="G160" s="59"/>
      <c r="H160" s="59"/>
    </row>
    <row r="161" ht="31.2" hidden="1" spans="2:8">
      <c r="B161" s="108">
        <v>11511</v>
      </c>
      <c r="C161" s="114" t="s">
        <v>113</v>
      </c>
      <c r="D161" s="59"/>
      <c r="E161" s="59"/>
      <c r="F161" s="59"/>
      <c r="G161" s="59"/>
      <c r="H161" s="59"/>
    </row>
    <row r="162" ht="15.6" hidden="1" spans="2:8">
      <c r="B162" s="108">
        <v>11511100</v>
      </c>
      <c r="C162" s="114" t="s">
        <v>114</v>
      </c>
      <c r="D162" s="59"/>
      <c r="E162" s="59"/>
      <c r="F162" s="59"/>
      <c r="G162" s="59"/>
      <c r="H162" s="59"/>
    </row>
    <row r="163" ht="15.6" hidden="1" spans="2:8">
      <c r="B163" s="108">
        <v>11511200</v>
      </c>
      <c r="C163" s="114" t="s">
        <v>115</v>
      </c>
      <c r="D163" s="59"/>
      <c r="E163" s="59"/>
      <c r="F163" s="59"/>
      <c r="G163" s="59"/>
      <c r="H163" s="59"/>
    </row>
    <row r="164" ht="15.6" hidden="1" spans="2:8">
      <c r="B164" s="108">
        <v>11511300</v>
      </c>
      <c r="C164" s="116" t="s">
        <v>116</v>
      </c>
      <c r="D164" s="59"/>
      <c r="E164" s="59"/>
      <c r="F164" s="59"/>
      <c r="G164" s="59"/>
      <c r="H164" s="59"/>
    </row>
    <row r="165" ht="15.6" hidden="1" spans="2:8">
      <c r="B165" s="108">
        <v>11511400</v>
      </c>
      <c r="C165" s="116" t="s">
        <v>117</v>
      </c>
      <c r="D165" s="59"/>
      <c r="E165" s="59"/>
      <c r="F165" s="59"/>
      <c r="G165" s="59"/>
      <c r="H165" s="59"/>
    </row>
    <row r="166" ht="15.6" hidden="1" spans="2:8">
      <c r="B166" s="108">
        <v>11511500</v>
      </c>
      <c r="C166" s="116" t="s">
        <v>118</v>
      </c>
      <c r="D166" s="59"/>
      <c r="E166" s="59"/>
      <c r="F166" s="59"/>
      <c r="G166" s="59"/>
      <c r="H166" s="59"/>
    </row>
    <row r="167" ht="31.2" hidden="1" spans="2:8">
      <c r="B167" s="108">
        <v>11511600</v>
      </c>
      <c r="C167" s="114" t="s">
        <v>119</v>
      </c>
      <c r="D167" s="59"/>
      <c r="E167" s="59"/>
      <c r="F167" s="59"/>
      <c r="G167" s="59"/>
      <c r="H167" s="59"/>
    </row>
    <row r="168" ht="15.6" hidden="1" spans="2:8">
      <c r="B168" s="108">
        <v>11511700</v>
      </c>
      <c r="C168" s="114" t="s">
        <v>120</v>
      </c>
      <c r="D168" s="59"/>
      <c r="E168" s="59"/>
      <c r="F168" s="59"/>
      <c r="G168" s="59"/>
      <c r="H168" s="59"/>
    </row>
    <row r="169" ht="15.6" hidden="1" spans="2:8">
      <c r="B169" s="108">
        <v>11511800</v>
      </c>
      <c r="C169" s="118" t="s">
        <v>121</v>
      </c>
      <c r="D169" s="59"/>
      <c r="E169" s="59"/>
      <c r="F169" s="59"/>
      <c r="G169" s="59"/>
      <c r="H169" s="59"/>
    </row>
    <row r="170" ht="31.2" hidden="1" spans="2:8">
      <c r="B170" s="108">
        <v>11512</v>
      </c>
      <c r="C170" s="114" t="s">
        <v>122</v>
      </c>
      <c r="D170" s="59"/>
      <c r="E170" s="59"/>
      <c r="F170" s="59"/>
      <c r="G170" s="59"/>
      <c r="H170" s="59"/>
    </row>
    <row r="171" ht="3.75" hidden="1" customHeight="1" spans="2:8">
      <c r="B171" s="108">
        <v>11512100</v>
      </c>
      <c r="C171" s="114" t="s">
        <v>123</v>
      </c>
      <c r="D171" s="59"/>
      <c r="E171" s="59"/>
      <c r="F171" s="59"/>
      <c r="G171" s="59"/>
      <c r="H171" s="59"/>
    </row>
    <row r="172" ht="15.6" hidden="1" spans="2:8">
      <c r="B172" s="108">
        <v>11512200</v>
      </c>
      <c r="C172" s="114" t="s">
        <v>124</v>
      </c>
      <c r="D172" s="59"/>
      <c r="E172" s="59"/>
      <c r="F172" s="59"/>
      <c r="G172" s="59"/>
      <c r="H172" s="59"/>
    </row>
    <row r="173" ht="15.6" hidden="1" spans="2:8">
      <c r="B173" s="108">
        <v>11513</v>
      </c>
      <c r="C173" s="114" t="s">
        <v>125</v>
      </c>
      <c r="D173" s="59"/>
      <c r="E173" s="59"/>
      <c r="F173" s="59"/>
      <c r="G173" s="59"/>
      <c r="H173" s="59"/>
    </row>
    <row r="174" ht="15.6" hidden="1" spans="2:8">
      <c r="B174" s="108">
        <v>11513100</v>
      </c>
      <c r="C174" s="114" t="s">
        <v>126</v>
      </c>
      <c r="D174" s="59"/>
      <c r="E174" s="59"/>
      <c r="F174" s="59"/>
      <c r="G174" s="59"/>
      <c r="H174" s="59"/>
    </row>
    <row r="175" ht="15.6" hidden="1" spans="2:8">
      <c r="B175" s="108">
        <v>11513200</v>
      </c>
      <c r="C175" s="114" t="s">
        <v>127</v>
      </c>
      <c r="D175" s="59"/>
      <c r="E175" s="59"/>
      <c r="F175" s="59"/>
      <c r="G175" s="59"/>
      <c r="H175" s="59"/>
    </row>
    <row r="176" ht="15.6" hidden="1" spans="2:8">
      <c r="B176" s="108">
        <v>11514</v>
      </c>
      <c r="C176" s="114" t="s">
        <v>128</v>
      </c>
      <c r="D176" s="59"/>
      <c r="E176" s="59"/>
      <c r="F176" s="59"/>
      <c r="G176" s="59"/>
      <c r="H176" s="59"/>
    </row>
    <row r="177" ht="15.6" hidden="1" spans="2:8">
      <c r="B177" s="108">
        <v>11514100</v>
      </c>
      <c r="C177" s="119" t="s">
        <v>128</v>
      </c>
      <c r="D177" s="59"/>
      <c r="E177" s="59"/>
      <c r="F177" s="59"/>
      <c r="G177" s="59"/>
      <c r="H177" s="59"/>
    </row>
    <row r="178" ht="46.8" hidden="1" spans="2:8">
      <c r="B178" s="120">
        <v>11515</v>
      </c>
      <c r="C178" s="121" t="s">
        <v>129</v>
      </c>
      <c r="D178" s="59"/>
      <c r="E178" s="59"/>
      <c r="F178" s="59"/>
      <c r="G178" s="59"/>
      <c r="H178" s="59"/>
    </row>
    <row r="179" ht="15.6" hidden="1" spans="2:8">
      <c r="B179" s="108">
        <v>11515100</v>
      </c>
      <c r="C179" s="118" t="s">
        <v>130</v>
      </c>
      <c r="D179" s="59"/>
      <c r="E179" s="59"/>
      <c r="F179" s="59"/>
      <c r="G179" s="59"/>
      <c r="H179" s="59"/>
    </row>
    <row r="180" ht="15.6" hidden="1" spans="2:8">
      <c r="B180" s="108">
        <v>11515200</v>
      </c>
      <c r="C180" s="118" t="s">
        <v>131</v>
      </c>
      <c r="D180" s="59"/>
      <c r="E180" s="59"/>
      <c r="F180" s="59"/>
      <c r="G180" s="59"/>
      <c r="H180" s="59"/>
    </row>
    <row r="181" ht="15.6" hidden="1" spans="2:8">
      <c r="B181" s="108">
        <v>11515300</v>
      </c>
      <c r="C181" s="118" t="s">
        <v>132</v>
      </c>
      <c r="D181" s="59"/>
      <c r="E181" s="59"/>
      <c r="F181" s="59"/>
      <c r="G181" s="59"/>
      <c r="H181" s="59"/>
    </row>
    <row r="182" ht="15.6" hidden="1" spans="2:8">
      <c r="B182" s="108">
        <v>11515400</v>
      </c>
      <c r="C182" s="118" t="s">
        <v>133</v>
      </c>
      <c r="D182" s="59"/>
      <c r="E182" s="59"/>
      <c r="F182" s="59"/>
      <c r="G182" s="59"/>
      <c r="H182" s="59"/>
    </row>
    <row r="183" ht="62.4" hidden="1" spans="2:8">
      <c r="B183" s="122">
        <v>11516</v>
      </c>
      <c r="C183" s="123" t="s">
        <v>134</v>
      </c>
      <c r="D183" s="59"/>
      <c r="E183" s="59"/>
      <c r="F183" s="59"/>
      <c r="G183" s="59"/>
      <c r="H183" s="59"/>
    </row>
    <row r="184" ht="62.4" hidden="1" spans="2:8">
      <c r="B184" s="108">
        <v>11516100</v>
      </c>
      <c r="C184" s="121" t="s">
        <v>135</v>
      </c>
      <c r="D184" s="59"/>
      <c r="E184" s="59"/>
      <c r="F184" s="59"/>
      <c r="G184" s="59"/>
      <c r="H184" s="59"/>
    </row>
    <row r="185" ht="62.4" hidden="1" spans="2:8">
      <c r="B185" s="108">
        <v>11516200</v>
      </c>
      <c r="C185" s="121" t="s">
        <v>136</v>
      </c>
      <c r="D185" s="59"/>
      <c r="E185" s="59"/>
      <c r="F185" s="59"/>
      <c r="G185" s="59"/>
      <c r="H185" s="59"/>
    </row>
    <row r="186" ht="0.75" hidden="1" customHeight="1" spans="2:8">
      <c r="B186" s="108">
        <v>11516300</v>
      </c>
      <c r="C186" s="121" t="s">
        <v>137</v>
      </c>
      <c r="D186" s="59"/>
      <c r="E186" s="59"/>
      <c r="F186" s="59"/>
      <c r="G186" s="59"/>
      <c r="H186" s="59"/>
    </row>
    <row r="187" ht="62.4" hidden="1" spans="2:8">
      <c r="B187" s="108">
        <v>11516400</v>
      </c>
      <c r="C187" s="121" t="s">
        <v>138</v>
      </c>
      <c r="D187" s="59"/>
      <c r="E187" s="59"/>
      <c r="F187" s="59"/>
      <c r="G187" s="59"/>
      <c r="H187" s="59"/>
    </row>
    <row r="188" ht="78" hidden="1" spans="2:8">
      <c r="B188" s="122">
        <v>11517</v>
      </c>
      <c r="C188" s="121" t="s">
        <v>139</v>
      </c>
      <c r="D188" s="59"/>
      <c r="E188" s="59"/>
      <c r="F188" s="59"/>
      <c r="G188" s="59"/>
      <c r="H188" s="59"/>
    </row>
    <row r="189" ht="46.8" hidden="1" spans="2:8">
      <c r="B189" s="108">
        <v>11517100</v>
      </c>
      <c r="C189" s="121" t="s">
        <v>140</v>
      </c>
      <c r="D189" s="59"/>
      <c r="E189" s="59"/>
      <c r="F189" s="59"/>
      <c r="G189" s="59"/>
      <c r="H189" s="59"/>
    </row>
    <row r="190" ht="46.8" hidden="1" spans="2:8">
      <c r="B190" s="108">
        <v>11517200</v>
      </c>
      <c r="C190" s="121" t="s">
        <v>141</v>
      </c>
      <c r="D190" s="59"/>
      <c r="E190" s="59"/>
      <c r="F190" s="59"/>
      <c r="G190" s="59"/>
      <c r="H190" s="59"/>
    </row>
    <row r="191" ht="46.8" hidden="1" spans="2:8">
      <c r="B191" s="108">
        <v>11517300</v>
      </c>
      <c r="C191" s="121" t="s">
        <v>142</v>
      </c>
      <c r="D191" s="59"/>
      <c r="E191" s="59"/>
      <c r="F191" s="59"/>
      <c r="G191" s="59"/>
      <c r="H191" s="59"/>
    </row>
    <row r="192" ht="1.5" hidden="1" customHeight="1" spans="2:8">
      <c r="B192" s="108">
        <v>11517400</v>
      </c>
      <c r="C192" s="121" t="s">
        <v>143</v>
      </c>
      <c r="D192" s="59"/>
      <c r="E192" s="59"/>
      <c r="F192" s="59"/>
      <c r="G192" s="59"/>
      <c r="H192" s="59"/>
    </row>
    <row r="193" ht="78" hidden="1" spans="2:8">
      <c r="B193" s="122">
        <v>11518</v>
      </c>
      <c r="C193" s="121" t="s">
        <v>144</v>
      </c>
      <c r="D193" s="59"/>
      <c r="E193" s="59"/>
      <c r="F193" s="59"/>
      <c r="G193" s="59"/>
      <c r="H193" s="59"/>
    </row>
    <row r="194" ht="46.8" hidden="1" spans="2:8">
      <c r="B194" s="108">
        <v>11518100</v>
      </c>
      <c r="C194" s="123" t="s">
        <v>145</v>
      </c>
      <c r="D194" s="59"/>
      <c r="E194" s="59"/>
      <c r="F194" s="59"/>
      <c r="G194" s="59"/>
      <c r="H194" s="59"/>
    </row>
    <row r="195" ht="15.6" hidden="1" spans="2:8">
      <c r="B195" s="108">
        <v>11518200</v>
      </c>
      <c r="C195" s="118" t="s">
        <v>146</v>
      </c>
      <c r="D195" s="59"/>
      <c r="E195" s="59"/>
      <c r="F195" s="59"/>
      <c r="G195" s="59"/>
      <c r="H195" s="59"/>
    </row>
    <row r="196" ht="15.6" hidden="1" spans="2:8">
      <c r="B196" s="108">
        <v>11518300</v>
      </c>
      <c r="C196" s="118" t="s">
        <v>147</v>
      </c>
      <c r="D196" s="59"/>
      <c r="E196" s="59"/>
      <c r="F196" s="59"/>
      <c r="G196" s="59"/>
      <c r="H196" s="59"/>
    </row>
    <row r="197" ht="15.6" hidden="1" spans="2:8">
      <c r="B197" s="108">
        <v>11518400</v>
      </c>
      <c r="C197" s="118" t="s">
        <v>148</v>
      </c>
      <c r="D197" s="59"/>
      <c r="E197" s="59"/>
      <c r="F197" s="59"/>
      <c r="G197" s="59"/>
      <c r="H197" s="59"/>
    </row>
    <row r="198" ht="46.8" hidden="1" spans="2:8">
      <c r="B198" s="122">
        <v>11519</v>
      </c>
      <c r="C198" s="121" t="s">
        <v>149</v>
      </c>
      <c r="D198" s="59"/>
      <c r="E198" s="59"/>
      <c r="F198" s="59"/>
      <c r="G198" s="59"/>
      <c r="H198" s="59"/>
    </row>
    <row r="199" ht="62.4" hidden="1" spans="2:8">
      <c r="B199" s="108">
        <v>11519100</v>
      </c>
      <c r="C199" s="123" t="s">
        <v>150</v>
      </c>
      <c r="D199" s="59"/>
      <c r="E199" s="59"/>
      <c r="F199" s="59"/>
      <c r="G199" s="59"/>
      <c r="H199" s="59"/>
    </row>
    <row r="200" ht="46.8" hidden="1" spans="2:8">
      <c r="B200" s="108">
        <v>11519200</v>
      </c>
      <c r="C200" s="121" t="s">
        <v>151</v>
      </c>
      <c r="D200" s="59"/>
      <c r="E200" s="59"/>
      <c r="F200" s="59"/>
      <c r="G200" s="59"/>
      <c r="H200" s="59"/>
    </row>
    <row r="201" ht="18" hidden="1" customHeight="1" spans="2:8">
      <c r="B201" s="108">
        <v>11519300</v>
      </c>
      <c r="C201" s="121" t="s">
        <v>152</v>
      </c>
      <c r="D201" s="59"/>
      <c r="E201" s="59"/>
      <c r="F201" s="59"/>
      <c r="G201" s="59"/>
      <c r="H201" s="59"/>
    </row>
    <row r="202" ht="46.8" hidden="1" spans="2:8">
      <c r="B202" s="108">
        <v>11519400</v>
      </c>
      <c r="C202" s="121" t="s">
        <v>153</v>
      </c>
      <c r="D202" s="59"/>
      <c r="E202" s="59"/>
      <c r="F202" s="59"/>
      <c r="G202" s="59"/>
      <c r="H202" s="59"/>
    </row>
    <row r="203" ht="15.6" hidden="1" spans="2:8">
      <c r="B203" s="108">
        <v>116</v>
      </c>
      <c r="C203" s="114" t="s">
        <v>154</v>
      </c>
      <c r="D203" s="59"/>
      <c r="E203" s="59"/>
      <c r="F203" s="59"/>
      <c r="G203" s="59"/>
      <c r="H203" s="59"/>
    </row>
    <row r="204" ht="15.6" hidden="1" spans="2:8">
      <c r="B204" s="108">
        <v>1161</v>
      </c>
      <c r="C204" s="114" t="s">
        <v>154</v>
      </c>
      <c r="D204" s="59"/>
      <c r="E204" s="59"/>
      <c r="F204" s="59"/>
      <c r="G204" s="59"/>
      <c r="H204" s="59"/>
    </row>
    <row r="205" ht="15.6" hidden="1" spans="2:8">
      <c r="B205" s="108">
        <v>11611</v>
      </c>
      <c r="C205" s="114" t="s">
        <v>154</v>
      </c>
      <c r="D205" s="59"/>
      <c r="E205" s="59"/>
      <c r="F205" s="59"/>
      <c r="G205" s="59"/>
      <c r="H205" s="59"/>
    </row>
    <row r="206" ht="15.6" hidden="1" spans="2:8">
      <c r="B206" s="108">
        <v>11611100</v>
      </c>
      <c r="C206" s="124" t="s">
        <v>155</v>
      </c>
      <c r="D206" s="59"/>
      <c r="E206" s="59"/>
      <c r="F206" s="59"/>
      <c r="G206" s="59"/>
      <c r="H206" s="59"/>
    </row>
    <row r="207" ht="15.6" hidden="1" spans="2:8">
      <c r="B207" s="108">
        <v>11611200</v>
      </c>
      <c r="C207" s="124" t="s">
        <v>156</v>
      </c>
      <c r="D207" s="59"/>
      <c r="E207" s="59"/>
      <c r="F207" s="59"/>
      <c r="G207" s="59"/>
      <c r="H207" s="59"/>
    </row>
    <row r="208" ht="15.6" hidden="1" spans="2:8">
      <c r="B208" s="108">
        <v>12</v>
      </c>
      <c r="C208" s="114" t="s">
        <v>157</v>
      </c>
      <c r="D208" s="59"/>
      <c r="E208" s="59"/>
      <c r="F208" s="59"/>
      <c r="G208" s="59"/>
      <c r="H208" s="59"/>
    </row>
    <row r="209" ht="15.6" hidden="1" spans="2:8">
      <c r="B209" s="108">
        <v>121</v>
      </c>
      <c r="C209" s="114" t="s">
        <v>158</v>
      </c>
      <c r="D209" s="59"/>
      <c r="E209" s="59"/>
      <c r="F209" s="59"/>
      <c r="G209" s="59"/>
      <c r="H209" s="59"/>
    </row>
    <row r="210" ht="15.6" hidden="1" spans="2:8">
      <c r="B210" s="108">
        <v>1211</v>
      </c>
      <c r="C210" s="116" t="s">
        <v>159</v>
      </c>
      <c r="D210" s="59"/>
      <c r="E210" s="59"/>
      <c r="F210" s="59"/>
      <c r="G210" s="59"/>
      <c r="H210" s="59"/>
    </row>
    <row r="211" ht="15.6" hidden="1" spans="2:8">
      <c r="B211" s="108">
        <v>12110100</v>
      </c>
      <c r="C211" s="116" t="s">
        <v>159</v>
      </c>
      <c r="D211" s="59"/>
      <c r="E211" s="59"/>
      <c r="F211" s="59"/>
      <c r="G211" s="59"/>
      <c r="H211" s="59"/>
    </row>
    <row r="212" ht="46.8" hidden="1" spans="2:8">
      <c r="B212" s="108">
        <v>12110200</v>
      </c>
      <c r="C212" s="116" t="s">
        <v>160</v>
      </c>
      <c r="D212" s="59"/>
      <c r="E212" s="59"/>
      <c r="F212" s="59"/>
      <c r="G212" s="59"/>
      <c r="H212" s="59"/>
    </row>
    <row r="213" ht="46.8" hidden="1" spans="2:8">
      <c r="B213" s="108">
        <v>12110300</v>
      </c>
      <c r="C213" s="116" t="s">
        <v>161</v>
      </c>
      <c r="D213" s="59"/>
      <c r="E213" s="59"/>
      <c r="F213" s="59"/>
      <c r="G213" s="59"/>
      <c r="H213" s="59"/>
    </row>
    <row r="214" ht="46.8" hidden="1" spans="2:8">
      <c r="B214" s="108">
        <v>12110400</v>
      </c>
      <c r="C214" s="116" t="s">
        <v>162</v>
      </c>
      <c r="D214" s="59"/>
      <c r="E214" s="59"/>
      <c r="F214" s="59"/>
      <c r="G214" s="59"/>
      <c r="H214" s="59"/>
    </row>
    <row r="215" ht="31.2" hidden="1" spans="2:8">
      <c r="B215" s="108">
        <v>1212</v>
      </c>
      <c r="C215" s="116" t="s">
        <v>163</v>
      </c>
      <c r="D215" s="59"/>
      <c r="E215" s="59"/>
      <c r="F215" s="59"/>
      <c r="G215" s="59"/>
      <c r="H215" s="59"/>
    </row>
    <row r="216" ht="12" hidden="1" customHeight="1" spans="2:8">
      <c r="B216" s="108">
        <v>12120100</v>
      </c>
      <c r="C216" s="116" t="s">
        <v>163</v>
      </c>
      <c r="D216" s="59"/>
      <c r="E216" s="59"/>
      <c r="F216" s="59"/>
      <c r="G216" s="59"/>
      <c r="H216" s="59"/>
    </row>
    <row r="217" ht="62.4" hidden="1" spans="2:8">
      <c r="B217" s="108">
        <v>12120200</v>
      </c>
      <c r="C217" s="116" t="s">
        <v>164</v>
      </c>
      <c r="D217" s="59"/>
      <c r="E217" s="59"/>
      <c r="F217" s="59"/>
      <c r="G217" s="59"/>
      <c r="H217" s="59"/>
    </row>
    <row r="218" ht="62.4" hidden="1" spans="2:8">
      <c r="B218" s="108">
        <v>12120300</v>
      </c>
      <c r="C218" s="116" t="s">
        <v>165</v>
      </c>
      <c r="D218" s="59"/>
      <c r="E218" s="59"/>
      <c r="F218" s="59"/>
      <c r="G218" s="59"/>
      <c r="H218" s="59"/>
    </row>
    <row r="219" ht="62.4" hidden="1" spans="2:8">
      <c r="B219" s="108">
        <v>12120400</v>
      </c>
      <c r="C219" s="116" t="s">
        <v>166</v>
      </c>
      <c r="D219" s="59"/>
      <c r="E219" s="59"/>
      <c r="F219" s="59"/>
      <c r="G219" s="59"/>
      <c r="H219" s="59"/>
    </row>
    <row r="220" ht="31.2" hidden="1" spans="2:8">
      <c r="B220" s="108">
        <v>1213</v>
      </c>
      <c r="C220" s="116" t="s">
        <v>167</v>
      </c>
      <c r="D220" s="59"/>
      <c r="E220" s="59"/>
      <c r="F220" s="59"/>
      <c r="G220" s="59"/>
      <c r="H220" s="59"/>
    </row>
    <row r="221" ht="31.2" hidden="1" spans="2:8">
      <c r="B221" s="108">
        <v>12130100</v>
      </c>
      <c r="C221" s="116" t="s">
        <v>167</v>
      </c>
      <c r="D221" s="59"/>
      <c r="E221" s="59"/>
      <c r="F221" s="59"/>
      <c r="G221" s="59"/>
      <c r="H221" s="59"/>
    </row>
    <row r="222" ht="31.2" hidden="1" spans="2:8">
      <c r="B222" s="108">
        <v>1214</v>
      </c>
      <c r="C222" s="116" t="s">
        <v>168</v>
      </c>
      <c r="D222" s="59"/>
      <c r="E222" s="59"/>
      <c r="F222" s="59"/>
      <c r="G222" s="59"/>
      <c r="H222" s="59"/>
    </row>
    <row r="223" ht="31.2" hidden="1" spans="2:8">
      <c r="B223" s="108">
        <v>12140100</v>
      </c>
      <c r="C223" s="116" t="s">
        <v>168</v>
      </c>
      <c r="D223" s="59"/>
      <c r="E223" s="59"/>
      <c r="F223" s="59"/>
      <c r="G223" s="59"/>
      <c r="H223" s="59"/>
    </row>
    <row r="224" ht="31.2" hidden="1" spans="2:8">
      <c r="B224" s="108">
        <v>1215</v>
      </c>
      <c r="C224" s="116" t="s">
        <v>169</v>
      </c>
      <c r="D224" s="59"/>
      <c r="E224" s="59"/>
      <c r="F224" s="59"/>
      <c r="G224" s="59"/>
      <c r="H224" s="59"/>
    </row>
    <row r="225" ht="31.2" hidden="1" spans="2:8">
      <c r="B225" s="108">
        <v>12150100</v>
      </c>
      <c r="C225" s="116" t="s">
        <v>169</v>
      </c>
      <c r="D225" s="59"/>
      <c r="E225" s="59"/>
      <c r="F225" s="59"/>
      <c r="G225" s="59"/>
      <c r="H225" s="59"/>
    </row>
    <row r="226" ht="31.2" hidden="1" spans="2:8">
      <c r="B226" s="108">
        <v>122</v>
      </c>
      <c r="C226" s="116" t="s">
        <v>170</v>
      </c>
      <c r="D226" s="59"/>
      <c r="E226" s="59"/>
      <c r="F226" s="59"/>
      <c r="G226" s="59"/>
      <c r="H226" s="59"/>
    </row>
    <row r="227" ht="31.2" hidden="1" spans="2:8">
      <c r="B227" s="108">
        <v>1221</v>
      </c>
      <c r="C227" s="116" t="s">
        <v>171</v>
      </c>
      <c r="D227" s="59"/>
      <c r="E227" s="59"/>
      <c r="F227" s="59"/>
      <c r="G227" s="59"/>
      <c r="H227" s="59"/>
    </row>
    <row r="228" ht="18.75" hidden="1" customHeight="1" spans="2:8">
      <c r="B228" s="108">
        <v>12210100</v>
      </c>
      <c r="C228" s="116" t="s">
        <v>171</v>
      </c>
      <c r="D228" s="59"/>
      <c r="E228" s="59"/>
      <c r="F228" s="59"/>
      <c r="G228" s="59"/>
      <c r="H228" s="59"/>
    </row>
    <row r="229" ht="31.2" hidden="1" spans="2:8">
      <c r="B229" s="108">
        <v>1222</v>
      </c>
      <c r="C229" s="116" t="s">
        <v>172</v>
      </c>
      <c r="D229" s="59"/>
      <c r="E229" s="59"/>
      <c r="F229" s="59"/>
      <c r="G229" s="59"/>
      <c r="H229" s="59"/>
    </row>
    <row r="230" ht="31.2" hidden="1" spans="2:8">
      <c r="B230" s="108">
        <v>12220100</v>
      </c>
      <c r="C230" s="116" t="s">
        <v>172</v>
      </c>
      <c r="D230" s="59"/>
      <c r="E230" s="59"/>
      <c r="F230" s="59"/>
      <c r="G230" s="59"/>
      <c r="H230" s="59"/>
    </row>
    <row r="231" ht="15.6" hidden="1" spans="2:8">
      <c r="B231" s="108">
        <v>1223</v>
      </c>
      <c r="C231" s="116" t="s">
        <v>173</v>
      </c>
      <c r="D231" s="59"/>
      <c r="E231" s="59"/>
      <c r="F231" s="59"/>
      <c r="G231" s="59"/>
      <c r="H231" s="59"/>
    </row>
    <row r="232" ht="15.6" hidden="1" spans="2:8">
      <c r="B232" s="108">
        <v>12230100</v>
      </c>
      <c r="C232" s="116" t="s">
        <v>173</v>
      </c>
      <c r="D232" s="59"/>
      <c r="E232" s="59"/>
      <c r="F232" s="59"/>
      <c r="G232" s="59"/>
      <c r="H232" s="59"/>
    </row>
    <row r="233" ht="15.6" hidden="1" spans="2:8">
      <c r="B233" s="108">
        <v>123</v>
      </c>
      <c r="C233" s="114" t="s">
        <v>174</v>
      </c>
      <c r="D233" s="59"/>
      <c r="E233" s="59"/>
      <c r="F233" s="59"/>
      <c r="G233" s="59"/>
      <c r="H233" s="59"/>
    </row>
    <row r="234" ht="15.6" hidden="1" spans="2:8">
      <c r="B234" s="108">
        <v>1231</v>
      </c>
      <c r="C234" s="114" t="s">
        <v>174</v>
      </c>
      <c r="D234" s="59"/>
      <c r="E234" s="59"/>
      <c r="F234" s="59"/>
      <c r="G234" s="59"/>
      <c r="H234" s="59"/>
    </row>
    <row r="235" ht="15.6" hidden="1" spans="2:8">
      <c r="B235" s="108">
        <v>12310100</v>
      </c>
      <c r="C235" s="114" t="s">
        <v>174</v>
      </c>
      <c r="D235" s="59"/>
      <c r="E235" s="59"/>
      <c r="F235" s="59"/>
      <c r="G235" s="59"/>
      <c r="H235" s="59"/>
    </row>
    <row r="236" ht="15.6" hidden="1" spans="2:8">
      <c r="B236" s="108">
        <v>12310200</v>
      </c>
      <c r="C236" s="116" t="s">
        <v>175</v>
      </c>
      <c r="D236" s="59"/>
      <c r="E236" s="59"/>
      <c r="F236" s="59"/>
      <c r="G236" s="59"/>
      <c r="H236" s="59"/>
    </row>
    <row r="237" ht="15.6" hidden="1" spans="2:8">
      <c r="B237" s="108">
        <v>12310300</v>
      </c>
      <c r="C237" s="116" t="s">
        <v>176</v>
      </c>
      <c r="D237" s="59"/>
      <c r="E237" s="59"/>
      <c r="F237" s="59"/>
      <c r="G237" s="59"/>
      <c r="H237" s="59"/>
    </row>
    <row r="238" ht="15.6" hidden="1" spans="2:8">
      <c r="B238" s="108">
        <v>12310400</v>
      </c>
      <c r="C238" s="116" t="s">
        <v>177</v>
      </c>
      <c r="D238" s="59"/>
      <c r="E238" s="59"/>
      <c r="F238" s="59"/>
      <c r="G238" s="59"/>
      <c r="H238" s="59"/>
    </row>
    <row r="239" ht="31.2" hidden="1" spans="2:8">
      <c r="B239" s="108">
        <v>1232</v>
      </c>
      <c r="C239" s="114" t="s">
        <v>178</v>
      </c>
      <c r="D239" s="59"/>
      <c r="E239" s="59"/>
      <c r="F239" s="59"/>
      <c r="G239" s="59"/>
      <c r="H239" s="59"/>
    </row>
    <row r="240" ht="31.2" hidden="1" spans="2:8">
      <c r="B240" s="108">
        <v>12320100</v>
      </c>
      <c r="C240" s="114" t="s">
        <v>178</v>
      </c>
      <c r="D240" s="59"/>
      <c r="E240" s="59"/>
      <c r="F240" s="59"/>
      <c r="G240" s="59"/>
      <c r="H240" s="59"/>
    </row>
    <row r="241" ht="15.6" hidden="1" spans="2:8">
      <c r="B241" s="108">
        <v>13</v>
      </c>
      <c r="C241" s="114" t="s">
        <v>179</v>
      </c>
      <c r="D241" s="59"/>
      <c r="E241" s="59"/>
      <c r="F241" s="59"/>
      <c r="G241" s="59"/>
      <c r="H241" s="59"/>
    </row>
    <row r="242" ht="15.6" hidden="1" spans="2:8">
      <c r="B242" s="108">
        <v>131</v>
      </c>
      <c r="C242" s="114" t="s">
        <v>180</v>
      </c>
      <c r="D242" s="59"/>
      <c r="E242" s="59"/>
      <c r="F242" s="59"/>
      <c r="G242" s="59"/>
      <c r="H242" s="59"/>
    </row>
    <row r="243" ht="15.6" hidden="1" spans="2:8">
      <c r="B243" s="108">
        <v>1311</v>
      </c>
      <c r="C243" s="114" t="s">
        <v>181</v>
      </c>
      <c r="D243" s="59"/>
      <c r="E243" s="59"/>
      <c r="F243" s="59"/>
      <c r="G243" s="59"/>
      <c r="H243" s="59"/>
    </row>
    <row r="244" ht="15.6" hidden="1" spans="2:8">
      <c r="B244" s="108">
        <v>13111</v>
      </c>
      <c r="C244" s="114" t="s">
        <v>181</v>
      </c>
      <c r="D244" s="59"/>
      <c r="E244" s="59"/>
      <c r="F244" s="59"/>
      <c r="G244" s="59"/>
      <c r="H244" s="59"/>
    </row>
    <row r="245" ht="15.6" hidden="1" spans="2:8">
      <c r="B245" s="108">
        <v>13111100</v>
      </c>
      <c r="C245" s="114" t="s">
        <v>182</v>
      </c>
      <c r="D245" s="59"/>
      <c r="E245" s="59"/>
      <c r="F245" s="59"/>
      <c r="G245" s="59"/>
      <c r="H245" s="59"/>
    </row>
    <row r="246" ht="15.6" hidden="1" spans="2:8">
      <c r="B246" s="108">
        <v>13111200</v>
      </c>
      <c r="C246" s="114" t="s">
        <v>183</v>
      </c>
      <c r="D246" s="59"/>
      <c r="E246" s="59"/>
      <c r="F246" s="59"/>
      <c r="G246" s="59"/>
      <c r="H246" s="59"/>
    </row>
    <row r="247" ht="15.6" hidden="1" spans="2:8">
      <c r="B247" s="108">
        <v>1312</v>
      </c>
      <c r="C247" s="114" t="s">
        <v>184</v>
      </c>
      <c r="D247" s="59"/>
      <c r="E247" s="59"/>
      <c r="F247" s="59"/>
      <c r="G247" s="59"/>
      <c r="H247" s="59"/>
    </row>
    <row r="248" ht="15.6" hidden="1" spans="2:8">
      <c r="B248" s="108">
        <v>13121</v>
      </c>
      <c r="C248" s="114" t="s">
        <v>185</v>
      </c>
      <c r="D248" s="59"/>
      <c r="E248" s="59"/>
      <c r="F248" s="59"/>
      <c r="G248" s="59"/>
      <c r="H248" s="59"/>
    </row>
    <row r="249" ht="15.6" hidden="1" spans="2:8">
      <c r="B249" s="108">
        <v>13121100</v>
      </c>
      <c r="C249" s="114" t="s">
        <v>182</v>
      </c>
      <c r="D249" s="59"/>
      <c r="E249" s="59"/>
      <c r="F249" s="59"/>
      <c r="G249" s="59"/>
      <c r="H249" s="59"/>
    </row>
    <row r="250" ht="15.6" hidden="1" spans="2:8">
      <c r="B250" s="108">
        <v>13121200</v>
      </c>
      <c r="C250" s="116" t="s">
        <v>183</v>
      </c>
      <c r="D250" s="59"/>
      <c r="E250" s="59"/>
      <c r="F250" s="59"/>
      <c r="G250" s="59"/>
      <c r="H250" s="59"/>
    </row>
    <row r="251" ht="15.6" hidden="1" spans="2:8">
      <c r="B251" s="108">
        <v>133</v>
      </c>
      <c r="C251" s="114" t="s">
        <v>186</v>
      </c>
      <c r="D251" s="59"/>
      <c r="E251" s="59"/>
      <c r="F251" s="59"/>
      <c r="G251" s="59"/>
      <c r="H251" s="59"/>
    </row>
    <row r="252" ht="15.6" hidden="1" spans="2:8">
      <c r="B252" s="108">
        <v>1331</v>
      </c>
      <c r="C252" s="114" t="s">
        <v>187</v>
      </c>
      <c r="D252" s="59"/>
      <c r="E252" s="59"/>
      <c r="F252" s="59"/>
      <c r="G252" s="59"/>
      <c r="H252" s="59"/>
    </row>
    <row r="253" ht="15.6" hidden="1" spans="2:8">
      <c r="B253" s="108">
        <v>13311</v>
      </c>
      <c r="C253" s="114" t="s">
        <v>187</v>
      </c>
      <c r="D253" s="110">
        <f>E253+F253+G253+H253</f>
        <v>0</v>
      </c>
      <c r="E253" s="47">
        <f>E255</f>
        <v>0</v>
      </c>
      <c r="F253" s="46">
        <f>F255</f>
        <v>0</v>
      </c>
      <c r="G253" s="46">
        <f>G255</f>
        <v>0</v>
      </c>
      <c r="H253" s="47">
        <f>H255</f>
        <v>0</v>
      </c>
    </row>
    <row r="254" ht="15.6" hidden="1" spans="2:8">
      <c r="B254" s="108">
        <v>13311100</v>
      </c>
      <c r="C254" s="114" t="s">
        <v>188</v>
      </c>
      <c r="D254" s="125">
        <f>E254+F254+G254+H254</f>
        <v>0</v>
      </c>
      <c r="E254" s="45"/>
      <c r="F254" s="45"/>
      <c r="G254" s="45"/>
      <c r="H254" s="45"/>
    </row>
    <row r="255" ht="15.6" hidden="1" spans="2:8">
      <c r="B255" s="108">
        <v>13311200</v>
      </c>
      <c r="C255" s="114" t="s">
        <v>189</v>
      </c>
      <c r="D255" s="125">
        <f>E255+F255+G255+H255</f>
        <v>0</v>
      </c>
      <c r="E255" s="51"/>
      <c r="F255" s="45"/>
      <c r="G255" s="45"/>
      <c r="H255" s="51"/>
    </row>
    <row r="256" ht="9.75" hidden="1" customHeight="1" spans="2:8">
      <c r="B256" s="108">
        <v>13311300</v>
      </c>
      <c r="C256" s="114" t="s">
        <v>190</v>
      </c>
      <c r="D256" s="59"/>
      <c r="E256" s="59"/>
      <c r="F256" s="59"/>
      <c r="G256" s="59"/>
      <c r="H256" s="59"/>
    </row>
    <row r="257" ht="31.2" hidden="1" spans="2:8">
      <c r="B257" s="108">
        <v>1332</v>
      </c>
      <c r="C257" s="114" t="s">
        <v>191</v>
      </c>
      <c r="D257" s="59"/>
      <c r="E257" s="59"/>
      <c r="F257" s="59"/>
      <c r="G257" s="59"/>
      <c r="H257" s="59"/>
    </row>
    <row r="258" ht="31.2" hidden="1" spans="2:8">
      <c r="B258" s="108">
        <v>13321</v>
      </c>
      <c r="C258" s="114" t="s">
        <v>191</v>
      </c>
      <c r="D258" s="59"/>
      <c r="E258" s="59"/>
      <c r="F258" s="59"/>
      <c r="G258" s="59"/>
      <c r="H258" s="59"/>
    </row>
    <row r="259" ht="31.2" hidden="1" spans="2:8">
      <c r="B259" s="108">
        <v>13321100</v>
      </c>
      <c r="C259" s="126" t="s">
        <v>192</v>
      </c>
      <c r="D259" s="59"/>
      <c r="E259" s="59"/>
      <c r="F259" s="59"/>
      <c r="G259" s="59"/>
      <c r="H259" s="59"/>
    </row>
    <row r="260" ht="46.8" hidden="1" spans="2:8">
      <c r="B260" s="108">
        <v>13321200</v>
      </c>
      <c r="C260" s="126" t="s">
        <v>193</v>
      </c>
      <c r="D260" s="59"/>
      <c r="E260" s="59"/>
      <c r="F260" s="59"/>
      <c r="G260" s="59"/>
      <c r="H260" s="59"/>
    </row>
    <row r="261" ht="46.8" hidden="1" spans="2:8">
      <c r="B261" s="108">
        <v>13321300</v>
      </c>
      <c r="C261" s="126" t="s">
        <v>194</v>
      </c>
      <c r="D261" s="59"/>
      <c r="E261" s="59"/>
      <c r="F261" s="59"/>
      <c r="G261" s="59"/>
      <c r="H261" s="59"/>
    </row>
    <row r="262" ht="31.2" hidden="1" spans="2:8">
      <c r="B262" s="108">
        <v>13321400</v>
      </c>
      <c r="C262" s="126" t="s">
        <v>195</v>
      </c>
      <c r="D262" s="59"/>
      <c r="E262" s="59"/>
      <c r="F262" s="59"/>
      <c r="G262" s="59"/>
      <c r="H262" s="59"/>
    </row>
    <row r="263" ht="31.2" hidden="1" spans="2:8">
      <c r="B263" s="108">
        <v>13321500</v>
      </c>
      <c r="C263" s="127" t="s">
        <v>196</v>
      </c>
      <c r="D263" s="59"/>
      <c r="E263" s="59"/>
      <c r="F263" s="59"/>
      <c r="G263" s="59"/>
      <c r="H263" s="59"/>
    </row>
    <row r="264" ht="15.6" spans="2:8">
      <c r="B264" s="128">
        <v>13311</v>
      </c>
      <c r="C264" s="45" t="s">
        <v>187</v>
      </c>
      <c r="D264" s="47">
        <f>D265</f>
        <v>16142.7</v>
      </c>
      <c r="E264" s="46">
        <f>E265</f>
        <v>4035.6</v>
      </c>
      <c r="F264" s="46">
        <f>F265</f>
        <v>4035.7</v>
      </c>
      <c r="G264" s="46">
        <f>G265</f>
        <v>4035.7</v>
      </c>
      <c r="H264" s="46">
        <f>H265</f>
        <v>4035.7</v>
      </c>
    </row>
    <row r="265" ht="15.6" spans="2:8">
      <c r="B265" s="128">
        <v>13311200</v>
      </c>
      <c r="C265" s="45" t="s">
        <v>189</v>
      </c>
      <c r="D265" s="51">
        <f>E265+F265+G265+H265</f>
        <v>16142.7</v>
      </c>
      <c r="E265" s="45">
        <v>4035.6</v>
      </c>
      <c r="F265" s="45">
        <v>4035.7</v>
      </c>
      <c r="G265" s="45">
        <v>4035.7</v>
      </c>
      <c r="H265" s="45">
        <v>4035.7</v>
      </c>
    </row>
    <row r="266" ht="15.6" spans="2:8">
      <c r="B266" s="108">
        <v>14</v>
      </c>
      <c r="C266" s="129" t="s">
        <v>197</v>
      </c>
      <c r="D266" s="47">
        <f>D281+D285+D289+D284+D391+D332</f>
        <v>3722.5</v>
      </c>
      <c r="E266" s="47">
        <f>E281+E285+E289+E284+E391+E332</f>
        <v>543.8</v>
      </c>
      <c r="F266" s="47">
        <f>F281+F285+F289+F284+F391+F332</f>
        <v>861.3</v>
      </c>
      <c r="G266" s="47">
        <f>G281+G285+G289+G284+G391+G332</f>
        <v>1003.8</v>
      </c>
      <c r="H266" s="47">
        <f>H281+H285+H289+H284+H391+H332</f>
        <v>1313.6</v>
      </c>
    </row>
    <row r="267" ht="15.6" hidden="1" spans="2:8">
      <c r="B267" s="108">
        <v>141</v>
      </c>
      <c r="C267" s="114" t="s">
        <v>198</v>
      </c>
      <c r="D267" s="59"/>
      <c r="E267" s="59"/>
      <c r="F267" s="59"/>
      <c r="G267" s="59"/>
      <c r="H267" s="59"/>
    </row>
    <row r="268" ht="9" hidden="1" customHeight="1" spans="2:8">
      <c r="B268" s="108">
        <v>1411</v>
      </c>
      <c r="C268" s="114" t="s">
        <v>199</v>
      </c>
      <c r="D268" s="59"/>
      <c r="E268" s="59"/>
      <c r="F268" s="59"/>
      <c r="G268" s="59"/>
      <c r="H268" s="59"/>
    </row>
    <row r="269" ht="15.6" hidden="1" spans="2:8">
      <c r="B269" s="108">
        <v>14111</v>
      </c>
      <c r="C269" s="114" t="s">
        <v>200</v>
      </c>
      <c r="D269" s="59"/>
      <c r="E269" s="59"/>
      <c r="F269" s="59"/>
      <c r="G269" s="59"/>
      <c r="H269" s="59"/>
    </row>
    <row r="270" ht="31.2" hidden="1" spans="2:8">
      <c r="B270" s="108">
        <v>14111100</v>
      </c>
      <c r="C270" s="114" t="s">
        <v>201</v>
      </c>
      <c r="D270" s="59"/>
      <c r="E270" s="59"/>
      <c r="F270" s="59"/>
      <c r="G270" s="59"/>
      <c r="H270" s="59"/>
    </row>
    <row r="271" ht="31.2" hidden="1" spans="2:8">
      <c r="B271" s="108">
        <v>14112</v>
      </c>
      <c r="C271" s="114" t="s">
        <v>202</v>
      </c>
      <c r="D271" s="59"/>
      <c r="E271" s="59"/>
      <c r="F271" s="59"/>
      <c r="G271" s="59"/>
      <c r="H271" s="59"/>
    </row>
    <row r="272" ht="31.2" hidden="1" spans="2:8">
      <c r="B272" s="108">
        <v>14112100</v>
      </c>
      <c r="C272" s="114" t="s">
        <v>202</v>
      </c>
      <c r="D272" s="59"/>
      <c r="E272" s="59"/>
      <c r="F272" s="59"/>
      <c r="G272" s="59"/>
      <c r="H272" s="59"/>
    </row>
    <row r="273" ht="15.6" hidden="1" spans="2:8">
      <c r="B273" s="108">
        <v>1412</v>
      </c>
      <c r="C273" s="114" t="s">
        <v>203</v>
      </c>
      <c r="D273" s="59"/>
      <c r="E273" s="59"/>
      <c r="F273" s="59"/>
      <c r="G273" s="59"/>
      <c r="H273" s="59"/>
    </row>
    <row r="274" ht="15.6" hidden="1" spans="2:8">
      <c r="B274" s="108">
        <v>14121</v>
      </c>
      <c r="C274" s="114" t="s">
        <v>204</v>
      </c>
      <c r="D274" s="59"/>
      <c r="E274" s="59"/>
      <c r="F274" s="59"/>
      <c r="G274" s="59"/>
      <c r="H274" s="59"/>
    </row>
    <row r="275" ht="31.2" hidden="1" spans="2:8">
      <c r="B275" s="108">
        <v>14121100</v>
      </c>
      <c r="C275" s="114" t="s">
        <v>205</v>
      </c>
      <c r="D275" s="59"/>
      <c r="E275" s="59"/>
      <c r="F275" s="59"/>
      <c r="G275" s="59"/>
      <c r="H275" s="59"/>
    </row>
    <row r="276" ht="15.6" hidden="1" spans="2:8">
      <c r="B276" s="108">
        <v>14122</v>
      </c>
      <c r="C276" s="114" t="s">
        <v>206</v>
      </c>
      <c r="D276" s="59"/>
      <c r="E276" s="59"/>
      <c r="F276" s="59"/>
      <c r="G276" s="59"/>
      <c r="H276" s="59"/>
    </row>
    <row r="277" ht="31.2" hidden="1" spans="2:8">
      <c r="B277" s="108">
        <v>14122100</v>
      </c>
      <c r="C277" s="114" t="s">
        <v>207</v>
      </c>
      <c r="D277" s="59"/>
      <c r="E277" s="59"/>
      <c r="F277" s="59"/>
      <c r="G277" s="59"/>
      <c r="H277" s="59"/>
    </row>
    <row r="278" ht="15.6" hidden="1" spans="2:8">
      <c r="B278" s="108">
        <v>14122200</v>
      </c>
      <c r="C278" s="116" t="s">
        <v>208</v>
      </c>
      <c r="D278" s="59"/>
      <c r="E278" s="59"/>
      <c r="F278" s="59"/>
      <c r="G278" s="59"/>
      <c r="H278" s="59"/>
    </row>
    <row r="279" ht="15.6" hidden="1" spans="2:8">
      <c r="B279" s="108">
        <v>1415</v>
      </c>
      <c r="C279" s="114" t="s">
        <v>209</v>
      </c>
      <c r="D279" s="59"/>
      <c r="E279" s="59"/>
      <c r="F279" s="59"/>
      <c r="G279" s="59"/>
      <c r="H279" s="59"/>
    </row>
    <row r="280" ht="15.6" spans="2:8">
      <c r="B280" s="108">
        <v>14152</v>
      </c>
      <c r="C280" s="114" t="s">
        <v>210</v>
      </c>
      <c r="D280" s="47">
        <f>D284+D285+D289+D281</f>
        <v>3037.5</v>
      </c>
      <c r="E280" s="47">
        <f>E284+E285+E289+E281</f>
        <v>372.5</v>
      </c>
      <c r="F280" s="47">
        <f>F284+F285+F289+F281</f>
        <v>690</v>
      </c>
      <c r="G280" s="47">
        <f>G284+G285+G289+G281</f>
        <v>832.5</v>
      </c>
      <c r="H280" s="47">
        <f>H284+H285+H289+H281</f>
        <v>1142.5</v>
      </c>
    </row>
    <row r="281" ht="30" customHeight="1" spans="2:8">
      <c r="B281" s="108">
        <v>14151</v>
      </c>
      <c r="C281" s="114" t="s">
        <v>211</v>
      </c>
      <c r="D281" s="60">
        <f>E281+F281+G281+H281</f>
        <v>0</v>
      </c>
      <c r="E281" s="60"/>
      <c r="F281" s="60"/>
      <c r="G281" s="60"/>
      <c r="H281" s="60"/>
    </row>
    <row r="282" ht="31.2" hidden="1" spans="2:8">
      <c r="B282" s="108">
        <v>14151100</v>
      </c>
      <c r="C282" s="114" t="s">
        <v>211</v>
      </c>
      <c r="D282" s="59"/>
      <c r="E282" s="59"/>
      <c r="F282" s="59"/>
      <c r="G282" s="59"/>
      <c r="H282" s="59"/>
    </row>
    <row r="283" ht="31.2" spans="2:8">
      <c r="B283" s="108">
        <v>14151200</v>
      </c>
      <c r="C283" s="114" t="s">
        <v>212</v>
      </c>
      <c r="D283" s="59">
        <f>E283+F283+G283+H283</f>
        <v>0</v>
      </c>
      <c r="E283" s="59"/>
      <c r="F283" s="59"/>
      <c r="G283" s="59"/>
      <c r="H283" s="59"/>
    </row>
    <row r="284" ht="15.6" spans="2:8">
      <c r="B284" s="108">
        <v>14152100</v>
      </c>
      <c r="C284" s="114" t="s">
        <v>213</v>
      </c>
      <c r="D284" s="59">
        <f>E284+F284+G284+H284</f>
        <v>167.5</v>
      </c>
      <c r="E284" s="60">
        <v>35</v>
      </c>
      <c r="F284" s="60">
        <v>40</v>
      </c>
      <c r="G284" s="60">
        <v>50</v>
      </c>
      <c r="H284" s="60">
        <v>42.5</v>
      </c>
    </row>
    <row r="285" ht="14.25" customHeight="1" spans="2:8">
      <c r="B285" s="108">
        <v>14152200</v>
      </c>
      <c r="C285" s="114" t="s">
        <v>214</v>
      </c>
      <c r="D285" s="60">
        <f>E285+F285+G285+H285</f>
        <v>1420</v>
      </c>
      <c r="E285" s="60">
        <v>120</v>
      </c>
      <c r="F285" s="60">
        <v>360</v>
      </c>
      <c r="G285" s="60">
        <v>420</v>
      </c>
      <c r="H285" s="60">
        <v>520</v>
      </c>
    </row>
    <row r="286" ht="15.6" hidden="1" spans="2:8">
      <c r="B286" s="108">
        <v>14152300</v>
      </c>
      <c r="C286" s="114" t="s">
        <v>215</v>
      </c>
      <c r="D286" s="59"/>
      <c r="E286" s="59"/>
      <c r="F286" s="59"/>
      <c r="G286" s="59"/>
      <c r="H286" s="59"/>
    </row>
    <row r="287" ht="31.2" hidden="1" spans="2:8">
      <c r="B287" s="108">
        <v>14152400</v>
      </c>
      <c r="C287" s="114" t="s">
        <v>216</v>
      </c>
      <c r="D287" s="59"/>
      <c r="E287" s="59"/>
      <c r="F287" s="59"/>
      <c r="G287" s="59"/>
      <c r="H287" s="59"/>
    </row>
    <row r="288" ht="15.6" hidden="1" spans="2:8">
      <c r="B288" s="108">
        <v>14152500</v>
      </c>
      <c r="C288" s="114" t="s">
        <v>217</v>
      </c>
      <c r="D288" s="59"/>
      <c r="E288" s="59"/>
      <c r="F288" s="59"/>
      <c r="G288" s="59"/>
      <c r="H288" s="59"/>
    </row>
    <row r="289" ht="30" customHeight="1" spans="2:8">
      <c r="B289" s="108">
        <v>14152600</v>
      </c>
      <c r="C289" s="114" t="s">
        <v>218</v>
      </c>
      <c r="D289" s="60">
        <f>E289+F289+G289+H289</f>
        <v>1450</v>
      </c>
      <c r="E289" s="59">
        <v>217.5</v>
      </c>
      <c r="F289" s="59">
        <v>290</v>
      </c>
      <c r="G289" s="59">
        <v>362.5</v>
      </c>
      <c r="H289" s="60">
        <v>580</v>
      </c>
    </row>
    <row r="290" ht="15.6" hidden="1" spans="2:8">
      <c r="B290" s="108">
        <v>14152700</v>
      </c>
      <c r="C290" s="114" t="s">
        <v>219</v>
      </c>
      <c r="D290" s="59"/>
      <c r="E290" s="59"/>
      <c r="F290" s="59"/>
      <c r="G290" s="59"/>
      <c r="H290" s="59"/>
    </row>
    <row r="291" ht="15.6" hidden="1" spans="2:8">
      <c r="B291" s="108">
        <v>14152800</v>
      </c>
      <c r="C291" s="114" t="s">
        <v>220</v>
      </c>
      <c r="D291" s="59"/>
      <c r="E291" s="59"/>
      <c r="F291" s="59"/>
      <c r="G291" s="59"/>
      <c r="H291" s="59"/>
    </row>
    <row r="292" ht="31.2" hidden="1" spans="2:8">
      <c r="B292" s="108">
        <v>14152900</v>
      </c>
      <c r="C292" s="114" t="s">
        <v>221</v>
      </c>
      <c r="D292" s="59"/>
      <c r="E292" s="59"/>
      <c r="F292" s="59"/>
      <c r="G292" s="59"/>
      <c r="H292" s="59"/>
    </row>
    <row r="293" ht="15.6" hidden="1" spans="2:8">
      <c r="B293" s="108">
        <v>14153</v>
      </c>
      <c r="C293" s="114" t="s">
        <v>222</v>
      </c>
      <c r="D293" s="59"/>
      <c r="E293" s="59"/>
      <c r="F293" s="59"/>
      <c r="G293" s="59"/>
      <c r="H293" s="59"/>
    </row>
    <row r="294" ht="31.2" hidden="1" spans="2:8">
      <c r="B294" s="108">
        <v>14153100</v>
      </c>
      <c r="C294" s="114" t="s">
        <v>223</v>
      </c>
      <c r="D294" s="59"/>
      <c r="E294" s="59"/>
      <c r="F294" s="59"/>
      <c r="G294" s="59"/>
      <c r="H294" s="59"/>
    </row>
    <row r="295" ht="19.5" hidden="1" customHeight="1" spans="2:8">
      <c r="B295" s="108">
        <v>14153200</v>
      </c>
      <c r="C295" s="114" t="s">
        <v>224</v>
      </c>
      <c r="D295" s="59"/>
      <c r="E295" s="59"/>
      <c r="F295" s="59"/>
      <c r="G295" s="59"/>
      <c r="H295" s="59"/>
    </row>
    <row r="296" ht="15.6" hidden="1" spans="2:8">
      <c r="B296" s="108">
        <v>14153900</v>
      </c>
      <c r="C296" s="114" t="s">
        <v>225</v>
      </c>
      <c r="D296" s="59"/>
      <c r="E296" s="59"/>
      <c r="F296" s="59"/>
      <c r="G296" s="59"/>
      <c r="H296" s="59"/>
    </row>
    <row r="297" ht="31.2" hidden="1" spans="2:8">
      <c r="B297" s="108">
        <v>142</v>
      </c>
      <c r="C297" s="114" t="s">
        <v>226</v>
      </c>
      <c r="D297" s="59"/>
      <c r="E297" s="59"/>
      <c r="F297" s="59"/>
      <c r="G297" s="59"/>
      <c r="H297" s="59"/>
    </row>
    <row r="298" ht="15.6" hidden="1" spans="2:8">
      <c r="B298" s="108">
        <v>1422</v>
      </c>
      <c r="C298" s="114" t="s">
        <v>227</v>
      </c>
      <c r="D298" s="59"/>
      <c r="E298" s="59"/>
      <c r="F298" s="59"/>
      <c r="G298" s="59"/>
      <c r="H298" s="59"/>
    </row>
    <row r="299" ht="15.6" hidden="1" spans="2:8">
      <c r="B299" s="108">
        <v>14221</v>
      </c>
      <c r="C299" s="114" t="s">
        <v>228</v>
      </c>
      <c r="D299" s="59"/>
      <c r="E299" s="59"/>
      <c r="F299" s="59"/>
      <c r="G299" s="59"/>
      <c r="H299" s="59"/>
    </row>
    <row r="300" ht="15.6" hidden="1" spans="2:8">
      <c r="B300" s="108">
        <v>14221100</v>
      </c>
      <c r="C300" s="114" t="s">
        <v>229</v>
      </c>
      <c r="D300" s="59"/>
      <c r="E300" s="59"/>
      <c r="F300" s="59"/>
      <c r="G300" s="59"/>
      <c r="H300" s="59"/>
    </row>
    <row r="301" ht="31.2" hidden="1" spans="2:8">
      <c r="B301" s="108">
        <v>14221200</v>
      </c>
      <c r="C301" s="114" t="s">
        <v>230</v>
      </c>
      <c r="D301" s="59"/>
      <c r="E301" s="59"/>
      <c r="F301" s="59"/>
      <c r="G301" s="59"/>
      <c r="H301" s="59"/>
    </row>
    <row r="302" ht="15.6" hidden="1" spans="2:8">
      <c r="B302" s="108">
        <v>14221300</v>
      </c>
      <c r="C302" s="114" t="s">
        <v>231</v>
      </c>
      <c r="D302" s="59"/>
      <c r="E302" s="59"/>
      <c r="F302" s="59"/>
      <c r="G302" s="59"/>
      <c r="H302" s="59"/>
    </row>
    <row r="303" ht="31.2" hidden="1" spans="2:8">
      <c r="B303" s="108">
        <v>14221400</v>
      </c>
      <c r="C303" s="114" t="s">
        <v>232</v>
      </c>
      <c r="D303" s="59"/>
      <c r="E303" s="59"/>
      <c r="F303" s="59"/>
      <c r="G303" s="59"/>
      <c r="H303" s="59"/>
    </row>
    <row r="304" ht="31.2" hidden="1" spans="2:8">
      <c r="B304" s="108">
        <v>14221500</v>
      </c>
      <c r="C304" s="114" t="s">
        <v>233</v>
      </c>
      <c r="D304" s="59"/>
      <c r="E304" s="59"/>
      <c r="F304" s="59"/>
      <c r="G304" s="59"/>
      <c r="H304" s="59"/>
    </row>
    <row r="305" ht="46.8" hidden="1" spans="2:8">
      <c r="B305" s="108">
        <v>14221600</v>
      </c>
      <c r="C305" s="114" t="s">
        <v>234</v>
      </c>
      <c r="D305" s="59"/>
      <c r="E305" s="59"/>
      <c r="F305" s="59"/>
      <c r="G305" s="59"/>
      <c r="H305" s="59"/>
    </row>
    <row r="306" ht="15.6" hidden="1" spans="2:8">
      <c r="B306" s="108">
        <v>14221700</v>
      </c>
      <c r="C306" s="114" t="s">
        <v>235</v>
      </c>
      <c r="D306" s="59"/>
      <c r="E306" s="59"/>
      <c r="F306" s="59"/>
      <c r="G306" s="59"/>
      <c r="H306" s="59"/>
    </row>
    <row r="307" ht="15.6" hidden="1" spans="2:8">
      <c r="B307" s="108">
        <v>14221800</v>
      </c>
      <c r="C307" s="114" t="s">
        <v>236</v>
      </c>
      <c r="D307" s="59"/>
      <c r="E307" s="59"/>
      <c r="F307" s="59"/>
      <c r="G307" s="59"/>
      <c r="H307" s="59"/>
    </row>
    <row r="308" ht="15.6" hidden="1" spans="2:8">
      <c r="B308" s="108">
        <v>14221900</v>
      </c>
      <c r="C308" s="114" t="s">
        <v>237</v>
      </c>
      <c r="D308" s="59"/>
      <c r="E308" s="59"/>
      <c r="F308" s="59"/>
      <c r="G308" s="59"/>
      <c r="H308" s="59"/>
    </row>
    <row r="309" ht="15.6" hidden="1" spans="2:8">
      <c r="B309" s="108">
        <v>14222</v>
      </c>
      <c r="C309" s="114" t="s">
        <v>238</v>
      </c>
      <c r="D309" s="59"/>
      <c r="E309" s="60"/>
      <c r="F309" s="59"/>
      <c r="G309" s="59"/>
      <c r="H309" s="59"/>
    </row>
    <row r="310" ht="15.6" hidden="1" spans="2:8">
      <c r="B310" s="108">
        <v>14222100</v>
      </c>
      <c r="C310" s="126" t="s">
        <v>239</v>
      </c>
      <c r="D310" s="59"/>
      <c r="E310" s="60"/>
      <c r="F310" s="59"/>
      <c r="G310" s="59"/>
      <c r="H310" s="59"/>
    </row>
    <row r="311" ht="15.6" hidden="1" spans="2:8">
      <c r="B311" s="108">
        <v>14222200</v>
      </c>
      <c r="C311" s="114" t="s">
        <v>240</v>
      </c>
      <c r="D311" s="59"/>
      <c r="E311" s="60"/>
      <c r="F311" s="59"/>
      <c r="G311" s="59"/>
      <c r="H311" s="59"/>
    </row>
    <row r="312" ht="15.6" hidden="1" spans="2:8">
      <c r="B312" s="108">
        <v>14222300</v>
      </c>
      <c r="C312" s="114" t="s">
        <v>241</v>
      </c>
      <c r="D312" s="59"/>
      <c r="E312" s="60"/>
      <c r="F312" s="59"/>
      <c r="G312" s="59"/>
      <c r="H312" s="59"/>
    </row>
    <row r="313" ht="8.25" hidden="1" customHeight="1" spans="2:8">
      <c r="B313" s="108">
        <v>14222400</v>
      </c>
      <c r="C313" s="114" t="s">
        <v>242</v>
      </c>
      <c r="D313" s="59"/>
      <c r="E313" s="60"/>
      <c r="F313" s="59"/>
      <c r="G313" s="59"/>
      <c r="H313" s="59"/>
    </row>
    <row r="314" ht="31.2" hidden="1" spans="2:8">
      <c r="B314" s="108">
        <v>14222500</v>
      </c>
      <c r="C314" s="114" t="s">
        <v>243</v>
      </c>
      <c r="D314" s="59"/>
      <c r="E314" s="60"/>
      <c r="F314" s="59"/>
      <c r="G314" s="59"/>
      <c r="H314" s="59"/>
    </row>
    <row r="315" ht="15.6" hidden="1" spans="2:8">
      <c r="B315" s="108">
        <v>14223</v>
      </c>
      <c r="C315" s="118" t="s">
        <v>244</v>
      </c>
      <c r="D315" s="59"/>
      <c r="E315" s="60"/>
      <c r="F315" s="59"/>
      <c r="G315" s="59"/>
      <c r="H315" s="59"/>
    </row>
    <row r="316" ht="15.6" hidden="1" spans="2:8">
      <c r="B316" s="108">
        <v>14223100</v>
      </c>
      <c r="C316" s="118" t="s">
        <v>244</v>
      </c>
      <c r="D316" s="59"/>
      <c r="E316" s="60"/>
      <c r="F316" s="59"/>
      <c r="G316" s="59"/>
      <c r="H316" s="59"/>
    </row>
    <row r="317" ht="15.6" hidden="1" spans="2:8">
      <c r="B317" s="130">
        <v>1423</v>
      </c>
      <c r="C317" s="126" t="s">
        <v>245</v>
      </c>
      <c r="D317" s="59"/>
      <c r="E317" s="60"/>
      <c r="F317" s="59"/>
      <c r="G317" s="59"/>
      <c r="H317" s="59"/>
    </row>
    <row r="318" ht="15.6" hidden="1" spans="2:8">
      <c r="B318" s="130">
        <v>14231</v>
      </c>
      <c r="C318" s="126" t="s">
        <v>246</v>
      </c>
      <c r="D318" s="59"/>
      <c r="E318" s="60"/>
      <c r="F318" s="59"/>
      <c r="G318" s="59"/>
      <c r="H318" s="59"/>
    </row>
    <row r="319" ht="31.2" hidden="1" spans="2:8">
      <c r="B319" s="130">
        <v>14231100</v>
      </c>
      <c r="C319" s="126" t="s">
        <v>247</v>
      </c>
      <c r="D319" s="59"/>
      <c r="E319" s="60"/>
      <c r="F319" s="59"/>
      <c r="G319" s="59"/>
      <c r="H319" s="59"/>
    </row>
    <row r="320" ht="31.2" hidden="1" spans="2:8">
      <c r="B320" s="130">
        <v>14231200</v>
      </c>
      <c r="C320" s="126" t="s">
        <v>248</v>
      </c>
      <c r="D320" s="59"/>
      <c r="E320" s="60"/>
      <c r="F320" s="59"/>
      <c r="G320" s="59"/>
      <c r="H320" s="59"/>
    </row>
    <row r="321" ht="31.2" hidden="1" spans="2:8">
      <c r="B321" s="130">
        <v>14231300</v>
      </c>
      <c r="C321" s="126" t="s">
        <v>249</v>
      </c>
      <c r="D321" s="59"/>
      <c r="E321" s="60"/>
      <c r="F321" s="59"/>
      <c r="G321" s="59"/>
      <c r="H321" s="59"/>
    </row>
    <row r="322" ht="31.2" hidden="1" spans="2:8">
      <c r="B322" s="130">
        <v>14231400</v>
      </c>
      <c r="C322" s="126" t="s">
        <v>250</v>
      </c>
      <c r="D322" s="59"/>
      <c r="E322" s="60"/>
      <c r="F322" s="59"/>
      <c r="G322" s="59"/>
      <c r="H322" s="59"/>
    </row>
    <row r="323" ht="31.2" hidden="1" spans="2:8">
      <c r="B323" s="130">
        <v>14231500</v>
      </c>
      <c r="C323" s="126" t="s">
        <v>251</v>
      </c>
      <c r="D323" s="59"/>
      <c r="E323" s="60"/>
      <c r="F323" s="59"/>
      <c r="G323" s="59"/>
      <c r="H323" s="59"/>
    </row>
    <row r="324" ht="15.6" hidden="1" spans="2:8">
      <c r="B324" s="130">
        <v>14231600</v>
      </c>
      <c r="C324" s="126" t="s">
        <v>252</v>
      </c>
      <c r="D324" s="59"/>
      <c r="E324" s="60"/>
      <c r="F324" s="59"/>
      <c r="G324" s="59"/>
      <c r="H324" s="59"/>
    </row>
    <row r="325" ht="46.8" hidden="1" spans="2:8">
      <c r="B325" s="130">
        <v>14231700</v>
      </c>
      <c r="C325" s="114" t="s">
        <v>253</v>
      </c>
      <c r="D325" s="59"/>
      <c r="E325" s="60"/>
      <c r="F325" s="59"/>
      <c r="G325" s="59"/>
      <c r="H325" s="59"/>
    </row>
    <row r="326" ht="46.8" hidden="1" spans="2:8">
      <c r="B326" s="130">
        <v>14231800</v>
      </c>
      <c r="C326" s="126" t="s">
        <v>254</v>
      </c>
      <c r="D326" s="59"/>
      <c r="E326" s="60"/>
      <c r="F326" s="59"/>
      <c r="G326" s="59"/>
      <c r="H326" s="59"/>
    </row>
    <row r="327" ht="31.2" hidden="1" spans="2:8">
      <c r="B327" s="130">
        <v>14231900</v>
      </c>
      <c r="C327" s="126" t="s">
        <v>255</v>
      </c>
      <c r="D327" s="59"/>
      <c r="E327" s="60"/>
      <c r="F327" s="59"/>
      <c r="G327" s="59"/>
      <c r="H327" s="59"/>
    </row>
    <row r="328" ht="15.6" spans="2:8">
      <c r="B328" s="130">
        <v>14232</v>
      </c>
      <c r="C328" s="131" t="s">
        <v>259</v>
      </c>
      <c r="D328" s="47">
        <f>D332+D391</f>
        <v>685</v>
      </c>
      <c r="E328" s="47">
        <f>E332+E391</f>
        <v>171.3</v>
      </c>
      <c r="F328" s="47">
        <f>F332+F391</f>
        <v>171.3</v>
      </c>
      <c r="G328" s="47">
        <f>G332+G391</f>
        <v>171.3</v>
      </c>
      <c r="H328" s="47">
        <f>H332+H391</f>
        <v>171.1</v>
      </c>
    </row>
    <row r="329" ht="31.2" hidden="1" spans="2:8">
      <c r="B329" s="130">
        <v>14232100</v>
      </c>
      <c r="C329" s="126" t="s">
        <v>260</v>
      </c>
      <c r="D329" s="59"/>
      <c r="E329" s="59"/>
      <c r="F329" s="59"/>
      <c r="G329" s="59"/>
      <c r="H329" s="59"/>
    </row>
    <row r="330" ht="62.4" hidden="1" spans="2:8">
      <c r="B330" s="130">
        <v>14232200</v>
      </c>
      <c r="C330" s="126" t="s">
        <v>261</v>
      </c>
      <c r="D330" s="59"/>
      <c r="E330" s="59"/>
      <c r="F330" s="59"/>
      <c r="G330" s="59"/>
      <c r="H330" s="59"/>
    </row>
    <row r="331" ht="46.8" hidden="1" spans="2:8">
      <c r="B331" s="130">
        <v>14232300</v>
      </c>
      <c r="C331" s="126" t="s">
        <v>262</v>
      </c>
      <c r="D331" s="59"/>
      <c r="E331" s="59"/>
      <c r="F331" s="59"/>
      <c r="G331" s="59"/>
      <c r="H331" s="59"/>
    </row>
    <row r="332" ht="31.2" spans="2:8">
      <c r="B332" s="130">
        <v>14232400</v>
      </c>
      <c r="C332" s="126" t="s">
        <v>263</v>
      </c>
      <c r="D332" s="60">
        <f>E332+F332+G332+H332</f>
        <v>685</v>
      </c>
      <c r="E332" s="60">
        <v>171.3</v>
      </c>
      <c r="F332" s="60">
        <v>171.3</v>
      </c>
      <c r="G332" s="60">
        <v>171.3</v>
      </c>
      <c r="H332" s="60">
        <v>171.1</v>
      </c>
    </row>
    <row r="333" ht="46.8" hidden="1" spans="2:8">
      <c r="B333" s="130">
        <v>14232500</v>
      </c>
      <c r="C333" s="126" t="s">
        <v>264</v>
      </c>
      <c r="D333" s="59"/>
      <c r="E333" s="59"/>
      <c r="F333" s="59"/>
      <c r="G333" s="59"/>
      <c r="H333" s="59"/>
    </row>
    <row r="334" ht="31.2" hidden="1" spans="2:8">
      <c r="B334" s="130">
        <v>14232600</v>
      </c>
      <c r="C334" s="126" t="s">
        <v>265</v>
      </c>
      <c r="D334" s="59"/>
      <c r="E334" s="59"/>
      <c r="F334" s="59"/>
      <c r="G334" s="59"/>
      <c r="H334" s="59"/>
    </row>
    <row r="335" ht="15.6" hidden="1" spans="2:8">
      <c r="B335" s="130">
        <v>14232700</v>
      </c>
      <c r="C335" s="126" t="s">
        <v>266</v>
      </c>
      <c r="D335" s="59"/>
      <c r="E335" s="59"/>
      <c r="F335" s="59"/>
      <c r="G335" s="59"/>
      <c r="H335" s="59"/>
    </row>
    <row r="336" ht="46.8" hidden="1" spans="2:8">
      <c r="B336" s="130">
        <v>14232800</v>
      </c>
      <c r="C336" s="126" t="s">
        <v>267</v>
      </c>
      <c r="D336" s="59"/>
      <c r="E336" s="59"/>
      <c r="F336" s="59"/>
      <c r="G336" s="59"/>
      <c r="H336" s="59"/>
    </row>
    <row r="337" ht="21" customHeight="1" spans="2:8">
      <c r="B337" s="130">
        <v>14232900</v>
      </c>
      <c r="C337" s="126" t="s">
        <v>268</v>
      </c>
      <c r="D337" s="59"/>
      <c r="E337" s="59"/>
      <c r="F337" s="59"/>
      <c r="G337" s="59"/>
      <c r="H337" s="59"/>
    </row>
    <row r="338" ht="15.6" hidden="1" spans="2:8">
      <c r="B338" s="130">
        <v>14233</v>
      </c>
      <c r="C338" s="126" t="s">
        <v>269</v>
      </c>
      <c r="D338" s="59"/>
      <c r="E338" s="59"/>
      <c r="F338" s="59"/>
      <c r="G338" s="59"/>
      <c r="H338" s="59"/>
    </row>
    <row r="339" ht="31.2" hidden="1" spans="2:8">
      <c r="B339" s="130">
        <v>14233100</v>
      </c>
      <c r="C339" s="126" t="s">
        <v>270</v>
      </c>
      <c r="D339" s="59"/>
      <c r="E339" s="59"/>
      <c r="F339" s="59"/>
      <c r="G339" s="59"/>
      <c r="H339" s="59"/>
    </row>
    <row r="340" ht="31.2" hidden="1" spans="2:8">
      <c r="B340" s="130">
        <v>14233200</v>
      </c>
      <c r="C340" s="126" t="s">
        <v>271</v>
      </c>
      <c r="D340" s="59"/>
      <c r="E340" s="59"/>
      <c r="F340" s="59"/>
      <c r="G340" s="59"/>
      <c r="H340" s="59"/>
    </row>
    <row r="341" ht="31.2" hidden="1" spans="2:8">
      <c r="B341" s="130">
        <v>14233300</v>
      </c>
      <c r="C341" s="126" t="s">
        <v>272</v>
      </c>
      <c r="D341" s="59"/>
      <c r="E341" s="59"/>
      <c r="F341" s="59"/>
      <c r="G341" s="59"/>
      <c r="H341" s="59"/>
    </row>
    <row r="342" ht="15.6" hidden="1" spans="2:8">
      <c r="B342" s="130">
        <v>14233400</v>
      </c>
      <c r="C342" s="126" t="s">
        <v>273</v>
      </c>
      <c r="D342" s="59"/>
      <c r="E342" s="59"/>
      <c r="F342" s="59"/>
      <c r="G342" s="59"/>
      <c r="H342" s="59"/>
    </row>
    <row r="343" ht="31.2" hidden="1" spans="2:8">
      <c r="B343" s="130">
        <v>14233900</v>
      </c>
      <c r="C343" s="127" t="s">
        <v>274</v>
      </c>
      <c r="D343" s="59"/>
      <c r="E343" s="59"/>
      <c r="F343" s="59"/>
      <c r="G343" s="59"/>
      <c r="H343" s="59"/>
    </row>
    <row r="344" ht="31.2" hidden="1" spans="2:8">
      <c r="B344" s="130">
        <v>14234</v>
      </c>
      <c r="C344" s="126" t="s">
        <v>275</v>
      </c>
      <c r="D344" s="59"/>
      <c r="E344" s="59"/>
      <c r="F344" s="59"/>
      <c r="G344" s="59"/>
      <c r="H344" s="59"/>
    </row>
    <row r="345" ht="31.2" hidden="1" spans="2:8">
      <c r="B345" s="130">
        <v>14234100</v>
      </c>
      <c r="C345" s="126" t="s">
        <v>276</v>
      </c>
      <c r="D345" s="59"/>
      <c r="E345" s="59"/>
      <c r="F345" s="59"/>
      <c r="G345" s="59"/>
      <c r="H345" s="59"/>
    </row>
    <row r="346" ht="62.4" hidden="1" spans="2:8">
      <c r="B346" s="130">
        <v>14234200</v>
      </c>
      <c r="C346" s="126" t="s">
        <v>277</v>
      </c>
      <c r="D346" s="59"/>
      <c r="E346" s="59"/>
      <c r="F346" s="59"/>
      <c r="G346" s="59"/>
      <c r="H346" s="59"/>
    </row>
    <row r="347" ht="62.4" hidden="1" spans="2:8">
      <c r="B347" s="130">
        <v>14234300</v>
      </c>
      <c r="C347" s="126" t="s">
        <v>278</v>
      </c>
      <c r="D347" s="59"/>
      <c r="E347" s="59"/>
      <c r="F347" s="59"/>
      <c r="G347" s="59"/>
      <c r="H347" s="59"/>
    </row>
    <row r="348" ht="31.2" hidden="1" spans="2:8">
      <c r="B348" s="130">
        <v>14234400</v>
      </c>
      <c r="C348" s="126" t="s">
        <v>279</v>
      </c>
      <c r="D348" s="59"/>
      <c r="E348" s="59"/>
      <c r="F348" s="59"/>
      <c r="G348" s="59"/>
      <c r="H348" s="59"/>
    </row>
    <row r="349" ht="13.5" hidden="1" customHeight="1" spans="2:8">
      <c r="B349" s="130">
        <v>14234500</v>
      </c>
      <c r="C349" s="127" t="s">
        <v>280</v>
      </c>
      <c r="D349" s="59"/>
      <c r="E349" s="59"/>
      <c r="F349" s="59"/>
      <c r="G349" s="59"/>
      <c r="H349" s="59"/>
    </row>
    <row r="350" ht="15.6" hidden="1" spans="2:8">
      <c r="B350" s="130">
        <v>14234600</v>
      </c>
      <c r="C350" s="127" t="s">
        <v>281</v>
      </c>
      <c r="D350" s="59"/>
      <c r="E350" s="59"/>
      <c r="F350" s="59"/>
      <c r="G350" s="59"/>
      <c r="H350" s="59"/>
    </row>
    <row r="351" ht="15.6" hidden="1" spans="2:8">
      <c r="B351" s="130">
        <v>14234700</v>
      </c>
      <c r="C351" s="127" t="s">
        <v>282</v>
      </c>
      <c r="D351" s="59"/>
      <c r="E351" s="59"/>
      <c r="F351" s="59"/>
      <c r="G351" s="59"/>
      <c r="H351" s="59"/>
    </row>
    <row r="352" ht="62.4" hidden="1" spans="2:8">
      <c r="B352" s="130">
        <v>14234900</v>
      </c>
      <c r="C352" s="126" t="s">
        <v>283</v>
      </c>
      <c r="D352" s="59"/>
      <c r="E352" s="59"/>
      <c r="F352" s="59"/>
      <c r="G352" s="59"/>
      <c r="H352" s="59"/>
    </row>
    <row r="353" ht="31.2" hidden="1" spans="2:8">
      <c r="B353" s="130">
        <v>14235</v>
      </c>
      <c r="C353" s="126" t="s">
        <v>284</v>
      </c>
      <c r="D353" s="59"/>
      <c r="E353" s="59"/>
      <c r="F353" s="59"/>
      <c r="G353" s="59"/>
      <c r="H353" s="59"/>
    </row>
    <row r="354" ht="46.8" hidden="1" spans="2:8">
      <c r="B354" s="130">
        <v>14235100</v>
      </c>
      <c r="C354" s="126" t="s">
        <v>285</v>
      </c>
      <c r="D354" s="59"/>
      <c r="E354" s="59"/>
      <c r="F354" s="59"/>
      <c r="G354" s="59"/>
      <c r="H354" s="59"/>
    </row>
    <row r="355" ht="15.6" hidden="1" spans="2:8">
      <c r="B355" s="130">
        <v>14235200</v>
      </c>
      <c r="C355" s="126" t="s">
        <v>286</v>
      </c>
      <c r="D355" s="59"/>
      <c r="E355" s="59"/>
      <c r="F355" s="59"/>
      <c r="G355" s="59"/>
      <c r="H355" s="59"/>
    </row>
    <row r="356" ht="15.6" hidden="1" spans="2:8">
      <c r="B356" s="130">
        <v>14235300</v>
      </c>
      <c r="C356" s="126" t="s">
        <v>287</v>
      </c>
      <c r="D356" s="59"/>
      <c r="E356" s="59"/>
      <c r="F356" s="59"/>
      <c r="G356" s="59"/>
      <c r="H356" s="59"/>
    </row>
    <row r="357" ht="31.2" hidden="1" spans="2:8">
      <c r="B357" s="130">
        <v>14235400</v>
      </c>
      <c r="C357" s="127" t="s">
        <v>288</v>
      </c>
      <c r="D357" s="59"/>
      <c r="E357" s="59"/>
      <c r="F357" s="59"/>
      <c r="G357" s="59"/>
      <c r="H357" s="59"/>
    </row>
    <row r="358" ht="15.6" hidden="1" spans="2:8">
      <c r="B358" s="130">
        <v>14235500</v>
      </c>
      <c r="C358" s="127" t="s">
        <v>289</v>
      </c>
      <c r="D358" s="59"/>
      <c r="E358" s="59"/>
      <c r="F358" s="59"/>
      <c r="G358" s="59"/>
      <c r="H358" s="59"/>
    </row>
    <row r="359" ht="15.6" hidden="1" spans="2:8">
      <c r="B359" s="130">
        <v>14235600</v>
      </c>
      <c r="C359" s="126" t="s">
        <v>290</v>
      </c>
      <c r="D359" s="59"/>
      <c r="E359" s="59"/>
      <c r="F359" s="59"/>
      <c r="G359" s="59"/>
      <c r="H359" s="59"/>
    </row>
    <row r="360" ht="46.8" hidden="1" spans="2:8">
      <c r="B360" s="130">
        <v>14235900</v>
      </c>
      <c r="C360" s="126" t="s">
        <v>291</v>
      </c>
      <c r="D360" s="59"/>
      <c r="E360" s="59"/>
      <c r="F360" s="59"/>
      <c r="G360" s="59"/>
      <c r="H360" s="59"/>
    </row>
    <row r="361" ht="19.5" hidden="1" customHeight="1" spans="2:8">
      <c r="B361" s="130">
        <v>14236</v>
      </c>
      <c r="C361" s="126" t="s">
        <v>292</v>
      </c>
      <c r="D361" s="59"/>
      <c r="E361" s="59"/>
      <c r="F361" s="59"/>
      <c r="G361" s="59"/>
      <c r="H361" s="59"/>
    </row>
    <row r="362" ht="46.8" hidden="1" spans="2:8">
      <c r="B362" s="130">
        <v>14236100</v>
      </c>
      <c r="C362" s="126" t="s">
        <v>293</v>
      </c>
      <c r="D362" s="59"/>
      <c r="E362" s="59"/>
      <c r="F362" s="59"/>
      <c r="G362" s="59"/>
      <c r="H362" s="59"/>
    </row>
    <row r="363" ht="31.2" hidden="1" spans="2:8">
      <c r="B363" s="130">
        <v>14236200</v>
      </c>
      <c r="C363" s="126" t="s">
        <v>294</v>
      </c>
      <c r="D363" s="59"/>
      <c r="E363" s="59"/>
      <c r="F363" s="59"/>
      <c r="G363" s="59"/>
      <c r="H363" s="59"/>
    </row>
    <row r="364" ht="31.2" hidden="1" spans="2:8">
      <c r="B364" s="130">
        <v>14236300</v>
      </c>
      <c r="C364" s="126" t="s">
        <v>295</v>
      </c>
      <c r="D364" s="59"/>
      <c r="E364" s="59"/>
      <c r="F364" s="59"/>
      <c r="G364" s="59"/>
      <c r="H364" s="59"/>
    </row>
    <row r="365" ht="31.2" hidden="1" spans="2:8">
      <c r="B365" s="130">
        <v>14236400</v>
      </c>
      <c r="C365" s="126" t="s">
        <v>296</v>
      </c>
      <c r="D365" s="59"/>
      <c r="E365" s="59"/>
      <c r="F365" s="59"/>
      <c r="G365" s="59"/>
      <c r="H365" s="59"/>
    </row>
    <row r="366" ht="31.2" hidden="1" spans="2:8">
      <c r="B366" s="130">
        <v>14236500</v>
      </c>
      <c r="C366" s="126" t="s">
        <v>297</v>
      </c>
      <c r="D366" s="59"/>
      <c r="E366" s="59"/>
      <c r="F366" s="59"/>
      <c r="G366" s="59"/>
      <c r="H366" s="59"/>
    </row>
    <row r="367" ht="31.2" hidden="1" spans="2:8">
      <c r="B367" s="130">
        <v>14236600</v>
      </c>
      <c r="C367" s="126" t="s">
        <v>298</v>
      </c>
      <c r="D367" s="59"/>
      <c r="E367" s="59"/>
      <c r="F367" s="59"/>
      <c r="G367" s="59"/>
      <c r="H367" s="59"/>
    </row>
    <row r="368" ht="46.8" hidden="1" spans="2:8">
      <c r="B368" s="130">
        <v>14236900</v>
      </c>
      <c r="C368" s="126" t="s">
        <v>299</v>
      </c>
      <c r="D368" s="59"/>
      <c r="E368" s="59"/>
      <c r="F368" s="59"/>
      <c r="G368" s="59"/>
      <c r="H368" s="59"/>
    </row>
    <row r="369" ht="15.6" hidden="1" spans="2:8">
      <c r="B369" s="130">
        <v>14237</v>
      </c>
      <c r="C369" s="126" t="s">
        <v>300</v>
      </c>
      <c r="D369" s="59"/>
      <c r="E369" s="59"/>
      <c r="F369" s="59"/>
      <c r="G369" s="59"/>
      <c r="H369" s="59"/>
    </row>
    <row r="370" ht="31.2" hidden="1" spans="2:8">
      <c r="B370" s="130">
        <v>14237100</v>
      </c>
      <c r="C370" s="126" t="s">
        <v>301</v>
      </c>
      <c r="D370" s="59"/>
      <c r="E370" s="59"/>
      <c r="F370" s="59"/>
      <c r="G370" s="59"/>
      <c r="H370" s="59"/>
    </row>
    <row r="371" ht="46.8" hidden="1" spans="2:8">
      <c r="B371" s="130">
        <v>14237200</v>
      </c>
      <c r="C371" s="126" t="s">
        <v>302</v>
      </c>
      <c r="D371" s="59"/>
      <c r="E371" s="59"/>
      <c r="F371" s="59"/>
      <c r="G371" s="59"/>
      <c r="H371" s="59"/>
    </row>
    <row r="372" ht="31.2" hidden="1" spans="2:8">
      <c r="B372" s="130">
        <v>14237300</v>
      </c>
      <c r="C372" s="126" t="s">
        <v>303</v>
      </c>
      <c r="D372" s="59"/>
      <c r="E372" s="59"/>
      <c r="F372" s="59"/>
      <c r="G372" s="59"/>
      <c r="H372" s="59"/>
    </row>
    <row r="373" ht="10.5" hidden="1" customHeight="1" spans="2:8">
      <c r="B373" s="130">
        <v>14237400</v>
      </c>
      <c r="C373" s="126" t="s">
        <v>304</v>
      </c>
      <c r="D373" s="59"/>
      <c r="E373" s="59"/>
      <c r="F373" s="59"/>
      <c r="G373" s="59"/>
      <c r="H373" s="59"/>
    </row>
    <row r="374" ht="31.2" hidden="1" spans="2:8">
      <c r="B374" s="130">
        <v>14237500</v>
      </c>
      <c r="C374" s="126" t="s">
        <v>305</v>
      </c>
      <c r="D374" s="59"/>
      <c r="E374" s="59"/>
      <c r="F374" s="59"/>
      <c r="G374" s="59"/>
      <c r="H374" s="59"/>
    </row>
    <row r="375" ht="31.2" hidden="1" spans="2:8">
      <c r="B375" s="130">
        <v>14237600</v>
      </c>
      <c r="C375" s="126" t="s">
        <v>306</v>
      </c>
      <c r="D375" s="59"/>
      <c r="E375" s="59"/>
      <c r="F375" s="59"/>
      <c r="G375" s="59"/>
      <c r="H375" s="59"/>
    </row>
    <row r="376" ht="31.2" hidden="1" spans="2:8">
      <c r="B376" s="130">
        <v>14237700</v>
      </c>
      <c r="C376" s="126" t="s">
        <v>307</v>
      </c>
      <c r="D376" s="59"/>
      <c r="E376" s="59"/>
      <c r="F376" s="59"/>
      <c r="G376" s="59"/>
      <c r="H376" s="59"/>
    </row>
    <row r="377" ht="46.8" hidden="1" spans="2:8">
      <c r="B377" s="130">
        <v>14237900</v>
      </c>
      <c r="C377" s="126" t="s">
        <v>308</v>
      </c>
      <c r="D377" s="59"/>
      <c r="E377" s="59"/>
      <c r="F377" s="59"/>
      <c r="G377" s="59"/>
      <c r="H377" s="59"/>
    </row>
    <row r="378" ht="15.6" hidden="1" spans="2:8">
      <c r="B378" s="130">
        <v>14238</v>
      </c>
      <c r="C378" s="126" t="s">
        <v>309</v>
      </c>
      <c r="D378" s="59"/>
      <c r="E378" s="59"/>
      <c r="F378" s="59"/>
      <c r="G378" s="59"/>
      <c r="H378" s="59"/>
    </row>
    <row r="379" ht="15.6" hidden="1" spans="2:8">
      <c r="B379" s="130">
        <v>14238100</v>
      </c>
      <c r="C379" s="126" t="s">
        <v>310</v>
      </c>
      <c r="D379" s="59"/>
      <c r="E379" s="59"/>
      <c r="F379" s="59"/>
      <c r="G379" s="59"/>
      <c r="H379" s="59"/>
    </row>
    <row r="380" ht="31.2" hidden="1" spans="2:8">
      <c r="B380" s="130">
        <v>14238200</v>
      </c>
      <c r="C380" s="126" t="s">
        <v>311</v>
      </c>
      <c r="D380" s="59"/>
      <c r="E380" s="59"/>
      <c r="F380" s="59"/>
      <c r="G380" s="59"/>
      <c r="H380" s="59"/>
    </row>
    <row r="381" ht="31.2" hidden="1" spans="2:8">
      <c r="B381" s="130">
        <v>14238300</v>
      </c>
      <c r="C381" s="126" t="s">
        <v>312</v>
      </c>
      <c r="D381" s="59"/>
      <c r="E381" s="59"/>
      <c r="F381" s="59"/>
      <c r="G381" s="59"/>
      <c r="H381" s="59"/>
    </row>
    <row r="382" ht="31.2" hidden="1" spans="2:8">
      <c r="B382" s="130">
        <v>14238400</v>
      </c>
      <c r="C382" s="126" t="s">
        <v>313</v>
      </c>
      <c r="D382" s="59"/>
      <c r="E382" s="59"/>
      <c r="F382" s="59"/>
      <c r="G382" s="59"/>
      <c r="H382" s="59"/>
    </row>
    <row r="383" ht="31.2" hidden="1" spans="2:8">
      <c r="B383" s="130">
        <v>14238500</v>
      </c>
      <c r="C383" s="126" t="s">
        <v>314</v>
      </c>
      <c r="D383" s="59"/>
      <c r="E383" s="59"/>
      <c r="F383" s="59"/>
      <c r="G383" s="59"/>
      <c r="H383" s="59"/>
    </row>
    <row r="384" ht="46.8" hidden="1" spans="2:8">
      <c r="B384" s="130">
        <v>14238600</v>
      </c>
      <c r="C384" s="126" t="s">
        <v>315</v>
      </c>
      <c r="D384" s="59"/>
      <c r="E384" s="59"/>
      <c r="F384" s="59"/>
      <c r="G384" s="59"/>
      <c r="H384" s="59"/>
    </row>
    <row r="385" ht="31.2" hidden="1" spans="2:8">
      <c r="B385" s="130">
        <v>14238700</v>
      </c>
      <c r="C385" s="126" t="s">
        <v>316</v>
      </c>
      <c r="D385" s="59"/>
      <c r="E385" s="59"/>
      <c r="F385" s="59"/>
      <c r="G385" s="59"/>
      <c r="H385" s="59"/>
    </row>
    <row r="386" ht="31.2" hidden="1" spans="2:8">
      <c r="B386" s="130">
        <v>14238900</v>
      </c>
      <c r="C386" s="126" t="s">
        <v>317</v>
      </c>
      <c r="D386" s="59"/>
      <c r="E386" s="59"/>
      <c r="F386" s="59"/>
      <c r="G386" s="59"/>
      <c r="H386" s="59"/>
    </row>
    <row r="387" ht="15.6" spans="2:8">
      <c r="B387" s="130">
        <v>14239</v>
      </c>
      <c r="C387" s="127" t="s">
        <v>318</v>
      </c>
      <c r="D387" s="59"/>
      <c r="E387" s="59"/>
      <c r="F387" s="59"/>
      <c r="G387" s="59"/>
      <c r="H387" s="59"/>
    </row>
    <row r="388" ht="31.2" hidden="1" spans="2:8">
      <c r="B388" s="130">
        <v>14239100</v>
      </c>
      <c r="C388" s="126" t="s">
        <v>319</v>
      </c>
      <c r="D388" s="59"/>
      <c r="E388" s="59"/>
      <c r="F388" s="59"/>
      <c r="G388" s="59"/>
      <c r="H388" s="59"/>
    </row>
    <row r="389" ht="31.2" hidden="1" spans="2:8">
      <c r="B389" s="130">
        <v>14239200</v>
      </c>
      <c r="C389" s="126" t="s">
        <v>320</v>
      </c>
      <c r="D389" s="59"/>
      <c r="E389" s="59"/>
      <c r="F389" s="59"/>
      <c r="G389" s="59"/>
      <c r="H389" s="59"/>
    </row>
    <row r="390" ht="31.2" hidden="1" spans="2:8">
      <c r="B390" s="130">
        <v>14239300</v>
      </c>
      <c r="C390" s="126" t="s">
        <v>321</v>
      </c>
      <c r="D390" s="59"/>
      <c r="E390" s="59"/>
      <c r="F390" s="59"/>
      <c r="G390" s="59"/>
      <c r="H390" s="59"/>
    </row>
    <row r="391" ht="46.8" hidden="1" spans="2:8">
      <c r="B391" s="132">
        <v>14239900</v>
      </c>
      <c r="C391" s="133" t="s">
        <v>322</v>
      </c>
      <c r="D391" s="47">
        <f>E391+F391+G391+H391</f>
        <v>0</v>
      </c>
      <c r="E391" s="51"/>
      <c r="F391" s="51"/>
      <c r="G391" s="51"/>
      <c r="H391" s="51"/>
    </row>
    <row r="392" ht="15.6" hidden="1" spans="2:8">
      <c r="B392" s="117">
        <v>143</v>
      </c>
      <c r="C392" s="111" t="s">
        <v>323</v>
      </c>
      <c r="D392" s="45"/>
      <c r="E392" s="45"/>
      <c r="F392" s="45"/>
      <c r="G392" s="45"/>
      <c r="H392" s="45"/>
    </row>
    <row r="393" ht="31.2" hidden="1" spans="2:8">
      <c r="B393" s="117">
        <v>1431</v>
      </c>
      <c r="C393" s="111" t="s">
        <v>324</v>
      </c>
      <c r="D393" s="45"/>
      <c r="E393" s="45"/>
      <c r="F393" s="45"/>
      <c r="G393" s="45"/>
      <c r="H393" s="45"/>
    </row>
    <row r="394" ht="31.2" hidden="1" spans="2:8">
      <c r="B394" s="117">
        <v>14311</v>
      </c>
      <c r="C394" s="111" t="s">
        <v>324</v>
      </c>
      <c r="D394" s="45"/>
      <c r="E394" s="45"/>
      <c r="F394" s="45"/>
      <c r="G394" s="45"/>
      <c r="H394" s="45"/>
    </row>
    <row r="395" ht="15.6" hidden="1" spans="2:8">
      <c r="B395" s="108">
        <v>14311100</v>
      </c>
      <c r="C395" s="116" t="s">
        <v>325</v>
      </c>
      <c r="D395" s="45"/>
      <c r="E395" s="45"/>
      <c r="F395" s="45"/>
      <c r="G395" s="45"/>
      <c r="H395" s="45"/>
    </row>
    <row r="396" ht="31.2" hidden="1" spans="2:8">
      <c r="B396" s="108">
        <v>14311200</v>
      </c>
      <c r="C396" s="114" t="s">
        <v>326</v>
      </c>
      <c r="D396" s="45"/>
      <c r="E396" s="45"/>
      <c r="F396" s="45"/>
      <c r="G396" s="45"/>
      <c r="H396" s="45"/>
    </row>
    <row r="397" ht="18.75" hidden="1" customHeight="1" spans="2:8">
      <c r="B397" s="108">
        <v>14311300</v>
      </c>
      <c r="C397" s="114" t="s">
        <v>327</v>
      </c>
      <c r="D397" s="45"/>
      <c r="E397" s="45"/>
      <c r="F397" s="45"/>
      <c r="G397" s="45"/>
      <c r="H397" s="45"/>
    </row>
    <row r="398" ht="31.2" hidden="1" spans="2:8">
      <c r="B398" s="108">
        <v>14311400</v>
      </c>
      <c r="C398" s="114" t="s">
        <v>328</v>
      </c>
      <c r="D398" s="45"/>
      <c r="E398" s="45"/>
      <c r="F398" s="45"/>
      <c r="G398" s="45"/>
      <c r="H398" s="45"/>
    </row>
    <row r="399" ht="31.2" hidden="1" spans="2:8">
      <c r="B399" s="108">
        <v>14311500</v>
      </c>
      <c r="C399" s="114" t="s">
        <v>329</v>
      </c>
      <c r="D399" s="45"/>
      <c r="E399" s="45"/>
      <c r="F399" s="45"/>
      <c r="G399" s="45"/>
      <c r="H399" s="45"/>
    </row>
    <row r="400" ht="31.2" hidden="1" spans="2:8">
      <c r="B400" s="117">
        <v>1432</v>
      </c>
      <c r="C400" s="109" t="s">
        <v>330</v>
      </c>
      <c r="D400" s="45"/>
      <c r="E400" s="45"/>
      <c r="F400" s="45"/>
      <c r="G400" s="45"/>
      <c r="H400" s="45"/>
    </row>
    <row r="401" ht="31.2" hidden="1" spans="2:8">
      <c r="B401" s="117">
        <v>14321</v>
      </c>
      <c r="C401" s="109" t="s">
        <v>330</v>
      </c>
      <c r="D401" s="45"/>
      <c r="E401" s="45"/>
      <c r="F401" s="45"/>
      <c r="G401" s="45"/>
      <c r="H401" s="45"/>
    </row>
    <row r="402" ht="15.6" hidden="1" spans="2:8">
      <c r="B402" s="108">
        <v>14321100</v>
      </c>
      <c r="C402" s="116" t="s">
        <v>331</v>
      </c>
      <c r="D402" s="45"/>
      <c r="E402" s="45"/>
      <c r="F402" s="45"/>
      <c r="G402" s="45"/>
      <c r="H402" s="45"/>
    </row>
    <row r="403" ht="15.6" hidden="1" spans="2:8">
      <c r="B403" s="108">
        <v>14321200</v>
      </c>
      <c r="C403" s="116" t="s">
        <v>332</v>
      </c>
      <c r="D403" s="45"/>
      <c r="E403" s="45"/>
      <c r="F403" s="45"/>
      <c r="G403" s="45"/>
      <c r="H403" s="45"/>
    </row>
    <row r="404" ht="15.6" hidden="1" spans="2:8">
      <c r="B404" s="108">
        <v>14321300</v>
      </c>
      <c r="C404" s="116" t="s">
        <v>333</v>
      </c>
      <c r="D404" s="45"/>
      <c r="E404" s="45"/>
      <c r="F404" s="45"/>
      <c r="G404" s="45"/>
      <c r="H404" s="45"/>
    </row>
    <row r="405" ht="31.2" hidden="1" spans="2:8">
      <c r="B405" s="117">
        <v>144</v>
      </c>
      <c r="C405" s="111" t="s">
        <v>334</v>
      </c>
      <c r="D405" s="45"/>
      <c r="E405" s="45"/>
      <c r="F405" s="45"/>
      <c r="G405" s="45"/>
      <c r="H405" s="45"/>
    </row>
    <row r="406" ht="31.2" hidden="1" spans="2:8">
      <c r="B406" s="117">
        <v>1441</v>
      </c>
      <c r="C406" s="111" t="s">
        <v>334</v>
      </c>
      <c r="D406" s="45"/>
      <c r="E406" s="45"/>
      <c r="F406" s="45"/>
      <c r="G406" s="45"/>
      <c r="H406" s="45"/>
    </row>
    <row r="407" ht="15.6" hidden="1" spans="2:8">
      <c r="B407" s="117">
        <v>14411</v>
      </c>
      <c r="C407" s="111" t="s">
        <v>335</v>
      </c>
      <c r="D407" s="45"/>
      <c r="E407" s="45"/>
      <c r="F407" s="45"/>
      <c r="G407" s="45"/>
      <c r="H407" s="45"/>
    </row>
    <row r="408" ht="15.6" hidden="1" spans="2:8">
      <c r="B408" s="108">
        <v>14411100</v>
      </c>
      <c r="C408" s="114" t="s">
        <v>336</v>
      </c>
      <c r="D408" s="45"/>
      <c r="E408" s="45"/>
      <c r="F408" s="45"/>
      <c r="G408" s="45"/>
      <c r="H408" s="45"/>
    </row>
    <row r="409" ht="15.6" hidden="1" spans="2:8">
      <c r="B409" s="117">
        <v>14412</v>
      </c>
      <c r="C409" s="111" t="s">
        <v>337</v>
      </c>
      <c r="D409" s="45"/>
      <c r="E409" s="45"/>
      <c r="F409" s="45"/>
      <c r="G409" s="45"/>
      <c r="H409" s="45"/>
    </row>
    <row r="410" ht="15.6" hidden="1" spans="2:8">
      <c r="B410" s="108">
        <v>14412100</v>
      </c>
      <c r="C410" s="114" t="s">
        <v>338</v>
      </c>
      <c r="D410" s="45"/>
      <c r="E410" s="45"/>
      <c r="F410" s="45"/>
      <c r="G410" s="45"/>
      <c r="H410" s="45"/>
    </row>
    <row r="411" ht="15.6" hidden="1" spans="2:8">
      <c r="B411" s="117">
        <v>145</v>
      </c>
      <c r="C411" s="111" t="s">
        <v>339</v>
      </c>
      <c r="D411" s="45"/>
      <c r="E411" s="45"/>
      <c r="F411" s="45"/>
      <c r="G411" s="45"/>
      <c r="H411" s="45"/>
    </row>
    <row r="412" ht="15.6" hidden="1" spans="2:8">
      <c r="B412" s="117">
        <v>1451</v>
      </c>
      <c r="C412" s="111" t="s">
        <v>339</v>
      </c>
      <c r="D412" s="45"/>
      <c r="E412" s="45"/>
      <c r="F412" s="45"/>
      <c r="G412" s="45"/>
      <c r="H412" s="45"/>
    </row>
    <row r="413" ht="15.6" hidden="1" spans="2:8">
      <c r="B413" s="117">
        <v>14511</v>
      </c>
      <c r="C413" s="111" t="s">
        <v>339</v>
      </c>
      <c r="D413" s="45"/>
      <c r="E413" s="45"/>
      <c r="F413" s="45"/>
      <c r="G413" s="45"/>
      <c r="H413" s="45"/>
    </row>
    <row r="414" ht="15.6" hidden="1" spans="2:8">
      <c r="B414" s="108">
        <v>14511100</v>
      </c>
      <c r="C414" s="114" t="s">
        <v>340</v>
      </c>
      <c r="D414" s="45"/>
      <c r="E414" s="45"/>
      <c r="F414" s="45"/>
      <c r="G414" s="45"/>
      <c r="H414" s="45"/>
    </row>
    <row r="415" ht="15.6" hidden="1" spans="2:8">
      <c r="B415" s="108">
        <v>14511200</v>
      </c>
      <c r="C415" s="114" t="s">
        <v>339</v>
      </c>
      <c r="D415" s="45"/>
      <c r="E415" s="45"/>
      <c r="F415" s="45"/>
      <c r="G415" s="45"/>
      <c r="H415" s="45"/>
    </row>
    <row r="416" ht="15.6" hidden="1" spans="2:8">
      <c r="B416" s="108">
        <v>14511300</v>
      </c>
      <c r="C416" s="114" t="s">
        <v>341</v>
      </c>
      <c r="D416" s="45"/>
      <c r="E416" s="45"/>
      <c r="F416" s="45"/>
      <c r="G416" s="45"/>
      <c r="H416" s="45"/>
    </row>
    <row r="417" ht="31.2" hidden="1" spans="2:8">
      <c r="B417" s="108">
        <v>14511400</v>
      </c>
      <c r="C417" s="126" t="s">
        <v>342</v>
      </c>
      <c r="D417" s="45"/>
      <c r="E417" s="45"/>
      <c r="F417" s="45"/>
      <c r="G417" s="45"/>
      <c r="H417" s="45"/>
    </row>
    <row r="420" spans="2:8">
      <c r="C420" s="1" t="s">
        <v>343</v>
      </c>
      <c r="G420" t="s">
        <v>344</v>
      </c>
    </row>
    <row r="422" spans="2:8">
      <c r="C422" s="1" t="s">
        <v>345</v>
      </c>
      <c r="G422" t="s">
        <v>570</v>
      </c>
    </row>
  </sheetData>
  <mergeCells count="5">
    <mergeCell ref="D5:H5"/>
    <mergeCell ref="E6:H6"/>
    <mergeCell ref="B5:B7"/>
    <mergeCell ref="C5:C7"/>
    <mergeCell ref="D6:D7"/>
  </mergeCells>
  <pageMargins left="0.7" right="0.7" top="0.75" bottom="0.75" header="0.3" footer="0.3"/>
  <pageSetup paperSize="9" scale="3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K16"/>
  <sheetViews>
    <sheetView workbookViewId="0">
      <selection activeCell="L29" sqref="L29"/>
    </sheetView>
  </sheetViews>
  <sheetFormatPr defaultColWidth="9" defaultRowHeight="14.4"/>
  <cols>
    <col min="2" max="2" width="10.712962962963" customWidth="1"/>
    <col min="3" max="3" width="47.1388888888889" customWidth="1"/>
    <col min="12" max="12" width="16.5740740740741" customWidth="1"/>
  </cols>
  <sheetData>
    <row r="2" spans="2:11">
      <c r="K2" t="s">
        <v>509</v>
      </c>
    </row>
    <row r="3" ht="15.6" spans="2:11">
      <c r="B3" s="80" t="s">
        <v>573</v>
      </c>
      <c r="C3" s="81"/>
      <c r="D3" s="81"/>
      <c r="E3" s="81"/>
      <c r="F3" s="81"/>
    </row>
    <row r="4" ht="15.6" spans="2:11">
      <c r="B4" s="80"/>
      <c r="C4" s="81"/>
      <c r="D4" s="81"/>
      <c r="E4" s="81"/>
      <c r="F4" s="81"/>
    </row>
    <row r="5" spans="2:11">
      <c r="B5" s="82" t="s">
        <v>2</v>
      </c>
      <c r="C5" s="83" t="s">
        <v>3</v>
      </c>
      <c r="D5" s="84" t="s">
        <v>4</v>
      </c>
      <c r="E5" s="85"/>
      <c r="F5" s="85"/>
      <c r="G5" s="85"/>
      <c r="H5" s="86"/>
    </row>
    <row r="6" spans="2:11">
      <c r="B6" s="87"/>
      <c r="C6" s="88"/>
      <c r="D6" s="89" t="s">
        <v>572</v>
      </c>
      <c r="E6" s="84" t="s">
        <v>6</v>
      </c>
      <c r="F6" s="85"/>
      <c r="G6" s="85"/>
      <c r="H6" s="86"/>
    </row>
    <row r="7" spans="2:11">
      <c r="B7" s="90"/>
      <c r="C7" s="91"/>
      <c r="D7" s="92"/>
      <c r="E7" s="93" t="s">
        <v>7</v>
      </c>
      <c r="F7" s="93" t="s">
        <v>8</v>
      </c>
      <c r="G7" s="93" t="s">
        <v>9</v>
      </c>
      <c r="H7" s="93" t="s">
        <v>10</v>
      </c>
    </row>
    <row r="8" ht="31.2" spans="2:11">
      <c r="B8" s="94">
        <v>1423</v>
      </c>
      <c r="C8" s="95" t="s">
        <v>245</v>
      </c>
      <c r="D8" s="96">
        <f>D9+D10+D11+D12</f>
        <v>0</v>
      </c>
      <c r="E8" s="97">
        <f>E9+E10+E11+E12</f>
        <v>0</v>
      </c>
      <c r="F8" s="97">
        <f>F9+F10+F11+F12</f>
        <v>0</v>
      </c>
      <c r="G8" s="97">
        <f>G9+G10+G11+G12</f>
        <v>0</v>
      </c>
      <c r="H8" s="97">
        <f>H9+H10+H11+H12</f>
        <v>0</v>
      </c>
    </row>
    <row r="9" spans="2:11">
      <c r="B9" s="98">
        <v>14239</v>
      </c>
      <c r="C9" s="99" t="s">
        <v>318</v>
      </c>
      <c r="D9" s="96"/>
      <c r="E9" s="93"/>
      <c r="F9" s="93"/>
      <c r="G9" s="93"/>
      <c r="H9" s="93"/>
    </row>
    <row r="10" ht="39.6" spans="2:11">
      <c r="B10" s="100">
        <v>14239400</v>
      </c>
      <c r="C10" s="101" t="s">
        <v>574</v>
      </c>
      <c r="D10" s="96"/>
      <c r="E10" s="102"/>
      <c r="F10" s="102"/>
      <c r="G10" s="102"/>
      <c r="H10" s="102"/>
    </row>
    <row r="11" spans="2:11">
      <c r="B11" s="103">
        <v>14239500</v>
      </c>
      <c r="C11" s="104" t="s">
        <v>575</v>
      </c>
      <c r="D11" s="96"/>
      <c r="E11" s="102"/>
      <c r="F11" s="102"/>
      <c r="G11" s="102"/>
      <c r="H11" s="102"/>
    </row>
    <row r="12" ht="26.4" spans="2:11">
      <c r="B12" s="103">
        <v>14239900</v>
      </c>
      <c r="C12" s="104" t="s">
        <v>322</v>
      </c>
      <c r="D12" s="105">
        <f>E12+F12+G12+H12</f>
        <v>0</v>
      </c>
      <c r="E12" s="106">
        <v>0</v>
      </c>
      <c r="F12" s="102">
        <v>0</v>
      </c>
      <c r="G12" s="102">
        <v>0</v>
      </c>
      <c r="H12" s="102">
        <v>0</v>
      </c>
    </row>
    <row r="14" spans="2:11">
      <c r="C14" s="1" t="s">
        <v>343</v>
      </c>
      <c r="G14" s="107" t="s">
        <v>344</v>
      </c>
      <c r="H14" s="107"/>
    </row>
    <row r="16" spans="2:11">
      <c r="C16" s="1" t="s">
        <v>576</v>
      </c>
      <c r="G16" s="107" t="s">
        <v>570</v>
      </c>
      <c r="H16" s="107"/>
    </row>
  </sheetData>
  <mergeCells count="7">
    <mergeCell ref="D5:H5"/>
    <mergeCell ref="E6:H6"/>
    <mergeCell ref="G14:H14"/>
    <mergeCell ref="G16:H16"/>
    <mergeCell ref="B5:B7"/>
    <mergeCell ref="C5:C7"/>
    <mergeCell ref="D6:D7"/>
  </mergeCells>
  <pageMargins left="0.7" right="0.7" top="0.75" bottom="0.75" header="0.3" footer="0.3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3:T59"/>
  <sheetViews>
    <sheetView workbookViewId="0">
      <selection activeCell="O37" sqref="O37"/>
    </sheetView>
  </sheetViews>
  <sheetFormatPr defaultColWidth="9" defaultRowHeight="14.4"/>
  <cols>
    <col min="2" max="2" width="9.13888888888889" customWidth="1"/>
    <col min="3" max="3" width="55.712962962963" customWidth="1"/>
    <col min="4" max="4" width="23.1388888888889" customWidth="1"/>
    <col min="6" max="6" width="13.5740740740741" customWidth="1"/>
    <col min="10" max="10" width="11.4259259259259" customWidth="1"/>
    <col min="12" max="12" width="10.5740740740741" customWidth="1"/>
    <col min="14" max="14" width="4.28703703703704" customWidth="1"/>
    <col min="15" max="15" width="48.8518518518519" customWidth="1"/>
    <col min="16" max="16" width="15.4259259259259" customWidth="1"/>
    <col min="17" max="17" width="11.8518518518519" customWidth="1"/>
    <col min="18" max="18" width="18.5740740740741" customWidth="1"/>
    <col min="20" max="20" width="10.8518518518519" customWidth="1"/>
  </cols>
  <sheetData>
    <row r="3" spans="2:13">
      <c r="B3" s="1"/>
      <c r="C3" s="1"/>
      <c r="D3" s="2" t="s">
        <v>577</v>
      </c>
      <c r="E3" s="2"/>
      <c r="F3" s="2"/>
      <c r="I3" s="3"/>
      <c r="L3" s="3"/>
      <c r="M3" s="1"/>
    </row>
    <row r="4" spans="2:13">
      <c r="B4" s="1"/>
      <c r="C4" s="1"/>
      <c r="D4" s="2" t="s">
        <v>557</v>
      </c>
      <c r="E4" s="2"/>
      <c r="F4" s="2"/>
      <c r="I4" s="3"/>
      <c r="L4" s="3"/>
      <c r="M4" s="1"/>
    </row>
    <row r="5" spans="2:13">
      <c r="B5" s="1"/>
      <c r="C5" s="1"/>
      <c r="D5" s="2" t="s">
        <v>578</v>
      </c>
      <c r="E5" s="2"/>
      <c r="F5" s="2"/>
      <c r="I5" s="3"/>
      <c r="L5" s="3"/>
      <c r="M5" s="1"/>
    </row>
    <row r="6" spans="2:13">
      <c r="B6" s="1"/>
      <c r="C6" s="1"/>
      <c r="D6" s="2" t="s">
        <v>579</v>
      </c>
      <c r="E6" s="2"/>
      <c r="F6" s="2"/>
      <c r="I6" s="3"/>
      <c r="L6" s="3"/>
      <c r="M6" s="1"/>
    </row>
    <row r="7" spans="2:13">
      <c r="B7" s="1"/>
      <c r="C7" s="1"/>
      <c r="E7" s="4" t="s">
        <v>549</v>
      </c>
      <c r="G7" s="2"/>
      <c r="M7" s="1"/>
    </row>
    <row r="8" spans="2:13">
      <c r="B8" s="1"/>
      <c r="C8" s="5" t="s">
        <v>580</v>
      </c>
      <c r="D8" s="5"/>
      <c r="E8" s="6"/>
      <c r="F8" s="7"/>
      <c r="L8" s="3"/>
      <c r="M8" s="1"/>
    </row>
    <row r="9" spans="2:13">
      <c r="B9" s="1"/>
      <c r="C9" s="5" t="s">
        <v>551</v>
      </c>
      <c r="D9" s="5"/>
      <c r="E9" s="6"/>
      <c r="F9" s="7"/>
      <c r="K9" s="3"/>
      <c r="L9" s="3" t="s">
        <v>459</v>
      </c>
      <c r="M9" s="1"/>
    </row>
    <row r="10" spans="2:13">
      <c r="B10" s="1"/>
      <c r="C10" s="8" t="s">
        <v>508</v>
      </c>
      <c r="D10" s="1"/>
      <c r="E10" s="1"/>
      <c r="F10" s="1"/>
      <c r="G10" s="1"/>
      <c r="H10" s="9"/>
      <c r="I10" s="1"/>
      <c r="J10" s="1"/>
      <c r="K10" s="3" t="s">
        <v>552</v>
      </c>
      <c r="L10" s="1"/>
      <c r="M10" s="1"/>
    </row>
    <row r="11" spans="2:13">
      <c r="B11" s="1"/>
      <c r="C11" s="8"/>
      <c r="D11" s="8"/>
      <c r="E11" s="8"/>
      <c r="F11" s="8"/>
      <c r="G11" s="8"/>
      <c r="H11" s="8"/>
      <c r="I11" s="8"/>
      <c r="J11" s="8"/>
      <c r="K11" s="3" t="s">
        <v>510</v>
      </c>
      <c r="L11" s="8"/>
      <c r="M11" s="1"/>
    </row>
    <row r="12" spans="2:13">
      <c r="B12" s="10" t="s">
        <v>511</v>
      </c>
      <c r="C12" s="10" t="s">
        <v>512</v>
      </c>
      <c r="D12" s="11" t="s">
        <v>513</v>
      </c>
      <c r="E12" s="12" t="s">
        <v>514</v>
      </c>
      <c r="F12" s="13" t="s">
        <v>553</v>
      </c>
      <c r="G12" s="14" t="s">
        <v>516</v>
      </c>
      <c r="H12" s="15"/>
      <c r="I12" s="16"/>
      <c r="J12" s="17" t="s">
        <v>517</v>
      </c>
      <c r="K12" s="17"/>
      <c r="L12" s="17"/>
      <c r="M12" s="17"/>
    </row>
    <row r="13" ht="66" spans="2:13">
      <c r="B13" s="18"/>
      <c r="C13" s="18"/>
      <c r="D13" s="19"/>
      <c r="E13" s="20"/>
      <c r="F13" s="21"/>
      <c r="G13" s="22" t="s">
        <v>513</v>
      </c>
      <c r="H13" s="23" t="s">
        <v>518</v>
      </c>
      <c r="I13" s="24" t="s">
        <v>519</v>
      </c>
      <c r="J13" s="25" t="s">
        <v>513</v>
      </c>
      <c r="K13" s="26" t="s">
        <v>520</v>
      </c>
      <c r="L13" s="26" t="s">
        <v>521</v>
      </c>
      <c r="M13" s="26" t="s">
        <v>522</v>
      </c>
    </row>
    <row r="14" spans="2:13">
      <c r="B14" s="27"/>
      <c r="C14" s="27" t="s">
        <v>513</v>
      </c>
      <c r="D14" s="28">
        <f>D15+D16</f>
        <v>3640.6</v>
      </c>
      <c r="E14" s="28">
        <f>E15+E16</f>
        <v>3240</v>
      </c>
      <c r="F14" s="28">
        <f t="shared" ref="F14:M14" si="0">F15+F16</f>
        <v>0</v>
      </c>
      <c r="G14" s="28">
        <f t="shared" si="0"/>
        <v>0</v>
      </c>
      <c r="H14" s="28">
        <f t="shared" si="0"/>
        <v>0</v>
      </c>
      <c r="I14" s="28">
        <f t="shared" si="0"/>
        <v>0</v>
      </c>
      <c r="J14" s="28">
        <f t="shared" si="0"/>
        <v>400.6</v>
      </c>
      <c r="K14" s="28">
        <f t="shared" si="0"/>
        <v>220.6</v>
      </c>
      <c r="L14" s="28">
        <f t="shared" si="0"/>
        <v>0</v>
      </c>
      <c r="M14" s="28">
        <f t="shared" si="0"/>
        <v>180</v>
      </c>
    </row>
    <row r="15" spans="2:13">
      <c r="B15" s="27"/>
      <c r="C15" s="27" t="s">
        <v>523</v>
      </c>
      <c r="D15" s="28">
        <f>D17+D19+D21+D29+D45</f>
        <v>3459.7</v>
      </c>
      <c r="E15" s="28">
        <f>E17+E19+E21+E29+E45</f>
        <v>3239.7</v>
      </c>
      <c r="F15" s="28">
        <f t="shared" ref="F15:M15" si="1">F17+F19+F21+F29+F45</f>
        <v>0</v>
      </c>
      <c r="G15" s="28">
        <f t="shared" si="1"/>
        <v>0</v>
      </c>
      <c r="H15" s="28">
        <f t="shared" si="1"/>
        <v>0</v>
      </c>
      <c r="I15" s="28">
        <f t="shared" si="1"/>
        <v>0</v>
      </c>
      <c r="J15" s="28">
        <f>K15+L15+M15</f>
        <v>220</v>
      </c>
      <c r="K15" s="28">
        <f t="shared" si="1"/>
        <v>40</v>
      </c>
      <c r="L15" s="28">
        <f t="shared" si="1"/>
        <v>0</v>
      </c>
      <c r="M15" s="28">
        <f t="shared" si="1"/>
        <v>180</v>
      </c>
    </row>
    <row r="16" spans="2:13">
      <c r="B16" s="27"/>
      <c r="C16" s="29" t="s">
        <v>524</v>
      </c>
      <c r="D16" s="28">
        <f>D48</f>
        <v>180.9</v>
      </c>
      <c r="E16" s="28">
        <f>E48</f>
        <v>0.3</v>
      </c>
      <c r="F16" s="28">
        <f t="shared" ref="F16:M16" si="2">F48</f>
        <v>0</v>
      </c>
      <c r="G16" s="28">
        <f t="shared" si="2"/>
        <v>0</v>
      </c>
      <c r="H16" s="28">
        <f t="shared" si="2"/>
        <v>0</v>
      </c>
      <c r="I16" s="28">
        <f t="shared" si="2"/>
        <v>0</v>
      </c>
      <c r="J16" s="28">
        <f t="shared" si="2"/>
        <v>180.6</v>
      </c>
      <c r="K16" s="28">
        <f>K53</f>
        <v>180.6</v>
      </c>
      <c r="L16" s="28">
        <f t="shared" si="2"/>
        <v>0</v>
      </c>
      <c r="M16" s="28">
        <f t="shared" si="2"/>
        <v>0</v>
      </c>
    </row>
    <row r="17" spans="2:18">
      <c r="B17" s="27"/>
      <c r="C17" s="30">
        <v>211</v>
      </c>
      <c r="D17" s="28">
        <f>D18</f>
        <v>0</v>
      </c>
      <c r="E17" s="28">
        <f>E18</f>
        <v>0</v>
      </c>
      <c r="F17" s="31">
        <f t="shared" ref="F17:M17" si="3">F18</f>
        <v>0</v>
      </c>
      <c r="G17" s="31">
        <f t="shared" si="3"/>
        <v>0</v>
      </c>
      <c r="H17" s="31">
        <f t="shared" si="3"/>
        <v>0</v>
      </c>
      <c r="I17" s="31">
        <f t="shared" si="3"/>
        <v>0</v>
      </c>
      <c r="J17" s="31">
        <f t="shared" si="3"/>
        <v>0</v>
      </c>
      <c r="K17" s="31">
        <f t="shared" si="3"/>
        <v>0</v>
      </c>
      <c r="L17" s="31">
        <f t="shared" si="3"/>
        <v>0</v>
      </c>
      <c r="M17" s="31">
        <f t="shared" si="3"/>
        <v>0</v>
      </c>
    </row>
    <row r="18" spans="2:18">
      <c r="B18" s="32">
        <v>2111</v>
      </c>
      <c r="C18" s="33" t="s">
        <v>525</v>
      </c>
      <c r="D18" s="34">
        <f>E18+F18+G18+J18</f>
        <v>0</v>
      </c>
      <c r="E18" s="35"/>
      <c r="F18" s="36"/>
      <c r="G18" s="37">
        <f t="shared" ref="G18:G28" si="4">H18+I18</f>
        <v>0</v>
      </c>
      <c r="H18" s="37"/>
      <c r="I18" s="37"/>
      <c r="J18" s="38">
        <f t="shared" ref="J18:J28" si="5">K18+L18+M18</f>
        <v>0</v>
      </c>
      <c r="K18" s="39"/>
      <c r="L18" s="39"/>
      <c r="M18" s="40"/>
    </row>
    <row r="19" spans="2:18">
      <c r="B19" s="41"/>
      <c r="C19" s="26">
        <v>212</v>
      </c>
      <c r="D19" s="28">
        <f>D20</f>
        <v>0</v>
      </c>
      <c r="E19" s="28">
        <f t="shared" ref="E19:M19" si="6">E20</f>
        <v>0</v>
      </c>
      <c r="F19" s="28">
        <f t="shared" si="6"/>
        <v>0</v>
      </c>
      <c r="G19" s="28">
        <f t="shared" si="6"/>
        <v>0</v>
      </c>
      <c r="H19" s="28">
        <f t="shared" si="6"/>
        <v>0</v>
      </c>
      <c r="I19" s="28">
        <f t="shared" si="6"/>
        <v>0</v>
      </c>
      <c r="J19" s="28">
        <f t="shared" si="6"/>
        <v>0</v>
      </c>
      <c r="K19" s="28">
        <f t="shared" si="6"/>
        <v>0</v>
      </c>
      <c r="L19" s="28">
        <f t="shared" si="6"/>
        <v>0</v>
      </c>
      <c r="M19" s="28">
        <f t="shared" si="6"/>
        <v>0</v>
      </c>
    </row>
    <row r="20" spans="2:18">
      <c r="B20" s="32">
        <v>2121</v>
      </c>
      <c r="C20" s="33" t="s">
        <v>526</v>
      </c>
      <c r="D20" s="34">
        <f t="shared" ref="D20:D28" si="7">E20+F20+G20+J20</f>
        <v>0</v>
      </c>
      <c r="E20" s="35"/>
      <c r="F20" s="36"/>
      <c r="G20" s="37">
        <f t="shared" si="4"/>
        <v>0</v>
      </c>
      <c r="H20" s="37"/>
      <c r="I20" s="37"/>
      <c r="J20" s="38">
        <f t="shared" si="5"/>
        <v>0</v>
      </c>
      <c r="K20" s="40"/>
      <c r="L20" s="40"/>
      <c r="M20" s="40"/>
    </row>
    <row r="21" spans="2:18">
      <c r="B21" s="41"/>
      <c r="C21" s="26">
        <v>221</v>
      </c>
      <c r="D21" s="28">
        <f t="shared" si="7"/>
        <v>240</v>
      </c>
      <c r="E21" s="28">
        <f>E22+E23+E24+E25+E26+E27+E28</f>
        <v>180</v>
      </c>
      <c r="F21" s="28">
        <f t="shared" ref="F21:M21" si="8">F22+F23+F24+F25+F26+F27+F28</f>
        <v>0</v>
      </c>
      <c r="G21" s="28">
        <f t="shared" si="8"/>
        <v>0</v>
      </c>
      <c r="H21" s="28">
        <f t="shared" si="8"/>
        <v>0</v>
      </c>
      <c r="I21" s="28">
        <f t="shared" si="8"/>
        <v>0</v>
      </c>
      <c r="J21" s="28">
        <f t="shared" si="8"/>
        <v>60</v>
      </c>
      <c r="K21" s="28">
        <f t="shared" si="8"/>
        <v>0</v>
      </c>
      <c r="L21" s="28">
        <f t="shared" si="8"/>
        <v>0</v>
      </c>
      <c r="M21" s="28">
        <f t="shared" si="8"/>
        <v>60</v>
      </c>
    </row>
    <row r="22" spans="2:18">
      <c r="B22" s="32">
        <v>2211</v>
      </c>
      <c r="C22" s="33" t="s">
        <v>527</v>
      </c>
      <c r="D22" s="34">
        <f t="shared" si="7"/>
        <v>0</v>
      </c>
      <c r="E22" s="35">
        <v>0</v>
      </c>
      <c r="F22" s="36"/>
      <c r="G22" s="37">
        <f t="shared" si="4"/>
        <v>0</v>
      </c>
      <c r="H22" s="37"/>
      <c r="I22" s="37"/>
      <c r="J22" s="38">
        <f t="shared" si="5"/>
        <v>0</v>
      </c>
      <c r="K22" s="42"/>
      <c r="L22" s="40"/>
      <c r="M22" s="42"/>
    </row>
    <row r="23" spans="2:18">
      <c r="B23" s="32">
        <v>2212</v>
      </c>
      <c r="C23" s="33" t="s">
        <v>528</v>
      </c>
      <c r="D23" s="34">
        <f t="shared" si="7"/>
        <v>0</v>
      </c>
      <c r="E23" s="35">
        <v>0</v>
      </c>
      <c r="F23" s="36"/>
      <c r="G23" s="37">
        <f t="shared" si="4"/>
        <v>0</v>
      </c>
      <c r="H23" s="37"/>
      <c r="I23" s="37"/>
      <c r="J23" s="38">
        <f t="shared" si="5"/>
        <v>0</v>
      </c>
      <c r="K23" s="40"/>
      <c r="L23" s="40"/>
      <c r="M23" s="40"/>
    </row>
    <row r="24" spans="2:18">
      <c r="B24" s="32">
        <v>2213</v>
      </c>
      <c r="C24" s="33" t="s">
        <v>529</v>
      </c>
      <c r="D24" s="34">
        <f t="shared" si="7"/>
        <v>0</v>
      </c>
      <c r="E24" s="35"/>
      <c r="F24" s="40"/>
      <c r="G24" s="37">
        <f t="shared" si="4"/>
        <v>0</v>
      </c>
      <c r="H24" s="37"/>
      <c r="I24" s="37"/>
      <c r="J24" s="38">
        <f t="shared" si="5"/>
        <v>0</v>
      </c>
      <c r="K24" s="40"/>
      <c r="L24" s="40"/>
      <c r="M24" s="40"/>
    </row>
    <row r="25" spans="2:18">
      <c r="B25" s="32">
        <v>2214</v>
      </c>
      <c r="C25" s="33" t="s">
        <v>530</v>
      </c>
      <c r="D25" s="34">
        <f t="shared" si="7"/>
        <v>0</v>
      </c>
      <c r="E25" s="35">
        <v>0</v>
      </c>
      <c r="F25" s="36"/>
      <c r="G25" s="37">
        <f t="shared" si="4"/>
        <v>0</v>
      </c>
      <c r="H25" s="37"/>
      <c r="I25" s="37"/>
      <c r="J25" s="38">
        <f t="shared" si="5"/>
        <v>0</v>
      </c>
      <c r="K25" s="40"/>
      <c r="L25" s="40"/>
      <c r="M25" s="40"/>
    </row>
    <row r="26" spans="2:18">
      <c r="B26" s="32">
        <v>2215</v>
      </c>
      <c r="C26" s="43" t="s">
        <v>531</v>
      </c>
      <c r="D26" s="34">
        <v>0</v>
      </c>
      <c r="E26" s="35">
        <v>180</v>
      </c>
      <c r="F26" s="35"/>
      <c r="G26" s="37">
        <f t="shared" si="4"/>
        <v>0</v>
      </c>
      <c r="H26" s="37"/>
      <c r="I26" s="37"/>
      <c r="J26" s="38">
        <f t="shared" si="5"/>
        <v>60</v>
      </c>
      <c r="K26" s="42"/>
      <c r="L26" s="40"/>
      <c r="M26" s="42">
        <v>60</v>
      </c>
    </row>
    <row r="27" ht="26.4" spans="2:18">
      <c r="B27" s="32">
        <v>2217</v>
      </c>
      <c r="C27" s="33" t="s">
        <v>532</v>
      </c>
      <c r="D27" s="34">
        <f t="shared" si="7"/>
        <v>0</v>
      </c>
      <c r="E27" s="35"/>
      <c r="F27" s="40"/>
      <c r="G27" s="37">
        <f t="shared" si="4"/>
        <v>0</v>
      </c>
      <c r="H27" s="37"/>
      <c r="I27" s="37"/>
      <c r="J27" s="38">
        <f t="shared" si="5"/>
        <v>0</v>
      </c>
      <c r="K27" s="40"/>
      <c r="L27" s="40"/>
      <c r="M27" s="40"/>
      <c r="O27" s="5" t="s">
        <v>580</v>
      </c>
    </row>
    <row r="28" spans="2:18">
      <c r="B28" s="32">
        <v>2218</v>
      </c>
      <c r="C28" s="33" t="s">
        <v>533</v>
      </c>
      <c r="D28" s="34">
        <f t="shared" si="7"/>
        <v>0</v>
      </c>
      <c r="E28" s="35"/>
      <c r="F28" s="40"/>
      <c r="G28" s="37">
        <f t="shared" si="4"/>
        <v>0</v>
      </c>
      <c r="H28" s="37"/>
      <c r="I28" s="37"/>
      <c r="J28" s="38">
        <f t="shared" si="5"/>
        <v>0</v>
      </c>
      <c r="K28" s="42"/>
      <c r="L28" s="40"/>
      <c r="M28" s="44"/>
      <c r="O28" s="5" t="s">
        <v>551</v>
      </c>
    </row>
    <row r="29" ht="24" customHeight="1" spans="2:18">
      <c r="B29" s="41"/>
      <c r="C29" s="26">
        <v>222</v>
      </c>
      <c r="D29" s="28">
        <f>E29+F29+S32+J29</f>
        <v>160</v>
      </c>
      <c r="E29" s="28">
        <f>E30+E31+E32+E33</f>
        <v>0</v>
      </c>
      <c r="F29" s="28">
        <f t="shared" ref="F29:M29" si="9">F30+F31+F32+F33</f>
        <v>0</v>
      </c>
      <c r="G29" s="28">
        <f t="shared" si="9"/>
        <v>0</v>
      </c>
      <c r="H29" s="28">
        <f t="shared" si="9"/>
        <v>0</v>
      </c>
      <c r="I29" s="28">
        <f t="shared" si="9"/>
        <v>0</v>
      </c>
      <c r="J29" s="28">
        <f t="shared" si="9"/>
        <v>160</v>
      </c>
      <c r="K29" s="28">
        <f t="shared" si="9"/>
        <v>40</v>
      </c>
      <c r="L29" s="28">
        <f t="shared" si="9"/>
        <v>0</v>
      </c>
      <c r="M29" s="28">
        <f t="shared" si="9"/>
        <v>120</v>
      </c>
      <c r="O29" s="45"/>
      <c r="P29" s="46" t="s">
        <v>581</v>
      </c>
      <c r="Q29" s="46" t="s">
        <v>582</v>
      </c>
      <c r="R29" s="45"/>
    </row>
    <row r="30" spans="2:18">
      <c r="B30" s="32">
        <v>2221</v>
      </c>
      <c r="C30" s="33" t="s">
        <v>534</v>
      </c>
      <c r="D30" s="34">
        <f>E30+F30+G30+J30</f>
        <v>60</v>
      </c>
      <c r="E30" s="35"/>
      <c r="F30" s="36"/>
      <c r="G30" s="37"/>
      <c r="H30" s="37"/>
      <c r="I30" s="37"/>
      <c r="J30" s="38">
        <f>K30+L30+M30</f>
        <v>60</v>
      </c>
      <c r="K30" s="42"/>
      <c r="L30" s="40"/>
      <c r="M30" s="42">
        <v>60</v>
      </c>
      <c r="O30" s="46" t="s">
        <v>583</v>
      </c>
      <c r="P30" s="47">
        <f>P31+P32</f>
        <v>3240</v>
      </c>
      <c r="Q30" s="46"/>
      <c r="R30" s="45"/>
    </row>
    <row r="31" ht="26.4" spans="2:18">
      <c r="B31" s="32">
        <v>2222</v>
      </c>
      <c r="C31" s="33" t="s">
        <v>535</v>
      </c>
      <c r="D31" s="34"/>
      <c r="E31" s="35"/>
      <c r="F31" s="36"/>
      <c r="G31" s="37"/>
      <c r="H31" s="37"/>
      <c r="I31" s="37"/>
      <c r="J31" s="38">
        <f>K31+L31+M31</f>
        <v>100</v>
      </c>
      <c r="K31" s="40">
        <v>40</v>
      </c>
      <c r="L31" s="40"/>
      <c r="M31" s="42">
        <v>60</v>
      </c>
      <c r="O31" s="46" t="s">
        <v>584</v>
      </c>
      <c r="P31" s="47">
        <f>P33+P34+P35+P36+P37+P38+P39+P40+P41</f>
        <v>3239.7</v>
      </c>
      <c r="Q31" s="46"/>
      <c r="R31" s="45"/>
    </row>
    <row r="32" ht="26.4" spans="2:18">
      <c r="B32" s="48">
        <v>2223</v>
      </c>
      <c r="C32" s="49" t="s">
        <v>536</v>
      </c>
      <c r="D32" s="34"/>
      <c r="E32" s="35"/>
      <c r="F32" s="36"/>
      <c r="G32" s="37"/>
      <c r="H32" s="37"/>
      <c r="I32" s="37"/>
      <c r="J32" s="38"/>
      <c r="K32" s="42"/>
      <c r="L32" s="40"/>
      <c r="M32" s="40"/>
      <c r="O32" s="46" t="s">
        <v>585</v>
      </c>
      <c r="P32" s="47">
        <f>P42</f>
        <v>0.3</v>
      </c>
      <c r="Q32" s="45"/>
      <c r="R32" s="45"/>
    </row>
    <row r="33" spans="2:20">
      <c r="B33" s="48">
        <v>2224</v>
      </c>
      <c r="C33" s="50" t="s">
        <v>537</v>
      </c>
      <c r="D33" s="34"/>
      <c r="E33" s="40"/>
      <c r="F33" s="40"/>
      <c r="G33" s="37"/>
      <c r="H33" s="37"/>
      <c r="I33" s="37"/>
      <c r="J33" s="38"/>
      <c r="K33" s="42"/>
      <c r="L33" s="40"/>
      <c r="M33" s="42"/>
      <c r="O33" s="45" t="s">
        <v>586</v>
      </c>
      <c r="P33" s="51">
        <v>1000</v>
      </c>
      <c r="Q33" s="45">
        <v>3111</v>
      </c>
      <c r="R33" s="45" t="s">
        <v>587</v>
      </c>
      <c r="S33" t="s">
        <v>588</v>
      </c>
    </row>
    <row r="34" spans="2:20">
      <c r="B34" s="41"/>
      <c r="C34" s="26">
        <v>223</v>
      </c>
      <c r="D34" s="28"/>
      <c r="E34" s="28"/>
      <c r="F34" s="28"/>
      <c r="G34" s="28"/>
      <c r="H34" s="28"/>
      <c r="I34" s="28"/>
      <c r="J34" s="28"/>
      <c r="K34" s="28"/>
      <c r="L34" s="28"/>
      <c r="M34" s="28"/>
      <c r="O34" s="45" t="s">
        <v>589</v>
      </c>
      <c r="P34" s="51">
        <v>400</v>
      </c>
      <c r="Q34" s="45">
        <v>3111</v>
      </c>
      <c r="R34" s="45" t="s">
        <v>587</v>
      </c>
      <c r="S34" t="s">
        <v>588</v>
      </c>
    </row>
    <row r="35" spans="2:20">
      <c r="B35" s="48">
        <v>2231</v>
      </c>
      <c r="C35" s="52" t="s">
        <v>554</v>
      </c>
      <c r="D35" s="34"/>
      <c r="E35" s="36"/>
      <c r="F35" s="36"/>
      <c r="G35" s="37"/>
      <c r="H35" s="37"/>
      <c r="I35" s="37"/>
      <c r="J35" s="38"/>
      <c r="K35" s="53"/>
      <c r="L35" s="40"/>
      <c r="M35" s="42"/>
      <c r="O35" s="45" t="s">
        <v>590</v>
      </c>
      <c r="P35" s="51">
        <v>20</v>
      </c>
      <c r="Q35" s="45">
        <v>3111</v>
      </c>
      <c r="R35" s="45" t="s">
        <v>587</v>
      </c>
      <c r="S35" t="s">
        <v>588</v>
      </c>
    </row>
    <row r="36" spans="2:20">
      <c r="B36" s="48">
        <v>2231</v>
      </c>
      <c r="C36" s="52" t="s">
        <v>554</v>
      </c>
      <c r="D36" s="34"/>
      <c r="E36" s="42"/>
      <c r="F36" s="40"/>
      <c r="G36" s="37"/>
      <c r="H36" s="37"/>
      <c r="I36" s="37"/>
      <c r="J36" s="38"/>
      <c r="K36" s="42"/>
      <c r="L36" s="40"/>
      <c r="M36" s="42"/>
      <c r="O36" s="45" t="s">
        <v>591</v>
      </c>
      <c r="P36" s="51">
        <v>300</v>
      </c>
      <c r="Q36" s="45">
        <v>3111</v>
      </c>
      <c r="R36" s="45" t="s">
        <v>587</v>
      </c>
      <c r="S36" t="s">
        <v>588</v>
      </c>
    </row>
    <row r="37" spans="2:20">
      <c r="B37" s="48"/>
      <c r="C37" s="54">
        <v>262</v>
      </c>
      <c r="D37" s="28"/>
      <c r="E37" s="55"/>
      <c r="F37" s="39"/>
      <c r="G37" s="38"/>
      <c r="H37" s="38"/>
      <c r="I37" s="38"/>
      <c r="J37" s="38"/>
      <c r="K37" s="56"/>
      <c r="L37" s="39"/>
      <c r="M37" s="56"/>
      <c r="O37" s="45" t="s">
        <v>592</v>
      </c>
      <c r="P37" s="51">
        <v>250</v>
      </c>
      <c r="Q37" s="45">
        <v>3111</v>
      </c>
      <c r="R37" s="45" t="s">
        <v>593</v>
      </c>
      <c r="S37" t="s">
        <v>588</v>
      </c>
      <c r="T37" s="57"/>
    </row>
    <row r="38" spans="2:20">
      <c r="B38" s="48">
        <v>2621</v>
      </c>
      <c r="C38" s="52" t="s">
        <v>438</v>
      </c>
      <c r="D38" s="34"/>
      <c r="E38" s="56"/>
      <c r="F38" s="39"/>
      <c r="G38" s="38"/>
      <c r="H38" s="38"/>
      <c r="I38" s="38"/>
      <c r="J38" s="38"/>
      <c r="K38" s="56"/>
      <c r="L38" s="39"/>
      <c r="M38" s="56"/>
      <c r="O38" s="45" t="s">
        <v>594</v>
      </c>
      <c r="P38" s="51">
        <v>100</v>
      </c>
      <c r="Q38" s="45">
        <v>3111</v>
      </c>
      <c r="R38" s="45" t="s">
        <v>587</v>
      </c>
      <c r="S38" t="s">
        <v>588</v>
      </c>
    </row>
    <row r="39" spans="2:20">
      <c r="B39" s="41"/>
      <c r="C39" s="26">
        <v>272</v>
      </c>
      <c r="D39" s="28"/>
      <c r="E39" s="28"/>
      <c r="F39" s="28"/>
      <c r="G39" s="28"/>
      <c r="H39" s="28"/>
      <c r="I39" s="28"/>
      <c r="J39" s="28"/>
      <c r="K39" s="28"/>
      <c r="L39" s="28"/>
      <c r="M39" s="28"/>
      <c r="O39" s="58" t="s">
        <v>595</v>
      </c>
      <c r="P39" s="51">
        <v>989.7</v>
      </c>
      <c r="Q39" s="45">
        <v>3111</v>
      </c>
      <c r="R39" s="45" t="s">
        <v>587</v>
      </c>
      <c r="S39" t="s">
        <v>588</v>
      </c>
      <c r="T39" s="57">
        <f>P33+P34+P35+P36+P37+P38+P39</f>
        <v>3059.7</v>
      </c>
    </row>
    <row r="40" spans="2:20">
      <c r="B40" s="32">
        <v>2721</v>
      </c>
      <c r="C40" s="33" t="s">
        <v>539</v>
      </c>
      <c r="D40" s="34"/>
      <c r="E40" s="42"/>
      <c r="F40" s="40"/>
      <c r="G40" s="37"/>
      <c r="H40" s="37"/>
      <c r="I40" s="37"/>
      <c r="J40" s="38"/>
      <c r="K40" s="40"/>
      <c r="L40" s="40"/>
      <c r="M40" s="40"/>
      <c r="O40" s="59" t="s">
        <v>596</v>
      </c>
      <c r="P40" s="60">
        <v>150</v>
      </c>
      <c r="Q40" s="45">
        <v>2215</v>
      </c>
      <c r="R40" s="45" t="s">
        <v>597</v>
      </c>
    </row>
    <row r="41" spans="2:20">
      <c r="B41" s="48">
        <v>2823</v>
      </c>
      <c r="C41" s="52" t="s">
        <v>540</v>
      </c>
      <c r="D41" s="28"/>
      <c r="E41" s="40"/>
      <c r="F41" s="40"/>
      <c r="G41" s="61"/>
      <c r="H41" s="37"/>
      <c r="I41" s="37"/>
      <c r="J41" s="62"/>
      <c r="K41" s="40"/>
      <c r="L41" s="40"/>
      <c r="M41" s="40"/>
      <c r="O41" s="59" t="s">
        <v>598</v>
      </c>
      <c r="P41" s="60">
        <v>30</v>
      </c>
      <c r="Q41" s="45">
        <v>2215</v>
      </c>
      <c r="R41" s="45" t="s">
        <v>599</v>
      </c>
      <c r="T41" s="57"/>
    </row>
    <row r="42" spans="2:20">
      <c r="B42" s="41"/>
      <c r="C42" s="26">
        <v>282</v>
      </c>
      <c r="D42" s="28"/>
      <c r="E42" s="28"/>
      <c r="F42" s="28"/>
      <c r="G42" s="28"/>
      <c r="H42" s="28"/>
      <c r="I42" s="28"/>
      <c r="J42" s="28"/>
      <c r="K42" s="28"/>
      <c r="L42" s="28"/>
      <c r="M42" s="28"/>
      <c r="O42" s="29" t="s">
        <v>524</v>
      </c>
      <c r="P42" s="47">
        <f>P43</f>
        <v>0.3</v>
      </c>
      <c r="Q42" s="45"/>
      <c r="R42" s="45"/>
    </row>
    <row r="43" spans="2:20">
      <c r="B43" s="32">
        <v>2824</v>
      </c>
      <c r="C43" s="33" t="s">
        <v>541</v>
      </c>
      <c r="D43" s="34"/>
      <c r="E43" s="35"/>
      <c r="F43" s="36"/>
      <c r="G43" s="37"/>
      <c r="H43" s="37"/>
      <c r="I43" s="37"/>
      <c r="J43" s="38"/>
      <c r="K43" s="40"/>
      <c r="L43" s="40"/>
      <c r="M43" s="40"/>
      <c r="O43" s="58" t="s">
        <v>600</v>
      </c>
      <c r="P43" s="59">
        <v>0.3</v>
      </c>
      <c r="Q43" s="59">
        <v>2215</v>
      </c>
      <c r="R43" s="45"/>
    </row>
    <row r="44" spans="2:20">
      <c r="B44" s="32"/>
      <c r="C44" s="63" t="s">
        <v>542</v>
      </c>
      <c r="D44" s="28"/>
      <c r="E44" s="28"/>
      <c r="F44" s="28"/>
      <c r="G44" s="28"/>
      <c r="H44" s="28"/>
      <c r="I44" s="28"/>
      <c r="J44" s="28"/>
      <c r="K44" s="28"/>
      <c r="L44" s="28"/>
      <c r="M44" s="28"/>
      <c r="O44" s="46" t="s">
        <v>601</v>
      </c>
      <c r="P44" s="47">
        <f>P45+P46+P47+P48</f>
        <v>180</v>
      </c>
      <c r="Q44" s="45"/>
      <c r="R44" s="45"/>
    </row>
    <row r="45" spans="2:20">
      <c r="B45" s="32"/>
      <c r="C45" s="26">
        <v>311</v>
      </c>
      <c r="D45" s="28">
        <f>D46+D47</f>
        <v>3059.7</v>
      </c>
      <c r="E45" s="28">
        <f>E46+E47</f>
        <v>3059.7</v>
      </c>
      <c r="F45" s="28">
        <f t="shared" ref="F45:M45" si="10">F46+F47</f>
        <v>0</v>
      </c>
      <c r="G45" s="28">
        <f t="shared" si="10"/>
        <v>0</v>
      </c>
      <c r="H45" s="28">
        <f t="shared" si="10"/>
        <v>0</v>
      </c>
      <c r="I45" s="28">
        <f t="shared" si="10"/>
        <v>0</v>
      </c>
      <c r="J45" s="28">
        <f t="shared" si="10"/>
        <v>0</v>
      </c>
      <c r="K45" s="28">
        <f t="shared" si="10"/>
        <v>0</v>
      </c>
      <c r="L45" s="28">
        <f t="shared" si="10"/>
        <v>0</v>
      </c>
      <c r="M45" s="28">
        <f t="shared" si="10"/>
        <v>0</v>
      </c>
      <c r="O45" s="64" t="s">
        <v>602</v>
      </c>
      <c r="P45" s="51">
        <v>60</v>
      </c>
      <c r="Q45" s="45">
        <v>2215</v>
      </c>
      <c r="R45" s="45" t="s">
        <v>599</v>
      </c>
    </row>
    <row r="46" spans="2:20">
      <c r="B46" s="32">
        <v>3111</v>
      </c>
      <c r="C46" s="33" t="s">
        <v>543</v>
      </c>
      <c r="D46" s="34">
        <f>E46+F46+G46+J46</f>
        <v>3059.7</v>
      </c>
      <c r="E46" s="65">
        <v>3059.7</v>
      </c>
      <c r="F46" s="36"/>
      <c r="G46" s="37"/>
      <c r="H46" s="37"/>
      <c r="I46" s="37"/>
      <c r="J46" s="38">
        <f>K46+L46+M46</f>
        <v>0</v>
      </c>
      <c r="K46" s="40"/>
      <c r="L46" s="40"/>
      <c r="M46" s="40"/>
      <c r="O46" s="64" t="s">
        <v>603</v>
      </c>
      <c r="P46" s="51">
        <v>60</v>
      </c>
      <c r="Q46" s="45">
        <v>2221</v>
      </c>
      <c r="R46" s="45" t="s">
        <v>604</v>
      </c>
    </row>
    <row r="47" spans="2:20">
      <c r="B47" s="32">
        <v>3112</v>
      </c>
      <c r="C47" s="33" t="s">
        <v>544</v>
      </c>
      <c r="D47" s="34">
        <f>+G47+J47</f>
        <v>0</v>
      </c>
      <c r="E47" s="35"/>
      <c r="F47" s="36"/>
      <c r="G47" s="37"/>
      <c r="H47" s="37"/>
      <c r="I47" s="37"/>
      <c r="J47" s="38">
        <f>K47+L47+M47</f>
        <v>0</v>
      </c>
      <c r="K47" s="40"/>
      <c r="L47" s="40"/>
      <c r="M47" s="40"/>
      <c r="O47" s="66" t="s">
        <v>605</v>
      </c>
      <c r="P47" s="51">
        <v>20</v>
      </c>
      <c r="Q47" s="45">
        <v>2222</v>
      </c>
      <c r="R47" s="45" t="s">
        <v>593</v>
      </c>
    </row>
    <row r="48" spans="2:20">
      <c r="B48" s="32"/>
      <c r="C48" s="29" t="s">
        <v>481</v>
      </c>
      <c r="D48" s="28">
        <f>E48+F48+G48+J48</f>
        <v>180.9</v>
      </c>
      <c r="E48" s="67">
        <f>E53</f>
        <v>0.3</v>
      </c>
      <c r="F48" s="67"/>
      <c r="G48" s="67"/>
      <c r="H48" s="67"/>
      <c r="I48" s="67"/>
      <c r="J48" s="67">
        <f>K48</f>
        <v>180.6</v>
      </c>
      <c r="K48" s="67">
        <f>K53</f>
        <v>180.6</v>
      </c>
      <c r="L48" s="67"/>
      <c r="M48" s="67"/>
      <c r="O48" s="59" t="s">
        <v>606</v>
      </c>
      <c r="P48" s="60">
        <v>40</v>
      </c>
      <c r="Q48" s="59">
        <v>2222</v>
      </c>
      <c r="R48" s="59" t="s">
        <v>593</v>
      </c>
    </row>
    <row r="49" spans="2:18">
      <c r="B49" s="32">
        <v>2111</v>
      </c>
      <c r="C49" s="33" t="s">
        <v>525</v>
      </c>
      <c r="D49" s="28"/>
      <c r="E49" s="40"/>
      <c r="F49" s="40"/>
      <c r="G49" s="61"/>
      <c r="H49" s="37"/>
      <c r="I49" s="37"/>
      <c r="J49" s="62"/>
      <c r="K49" s="40"/>
      <c r="L49" s="40"/>
      <c r="M49" s="40"/>
      <c r="O49" s="46" t="s">
        <v>607</v>
      </c>
      <c r="P49" s="47">
        <f>P50</f>
        <v>40</v>
      </c>
      <c r="Q49" s="45"/>
      <c r="R49" s="45"/>
    </row>
    <row r="50" spans="2:18">
      <c r="B50" s="32">
        <v>2121</v>
      </c>
      <c r="C50" s="33" t="s">
        <v>526</v>
      </c>
      <c r="D50" s="28"/>
      <c r="E50" s="40"/>
      <c r="F50" s="40"/>
      <c r="G50" s="61"/>
      <c r="H50" s="37"/>
      <c r="I50" s="37"/>
      <c r="J50" s="62"/>
      <c r="K50" s="40"/>
      <c r="L50" s="40"/>
      <c r="M50" s="40"/>
      <c r="O50" s="45" t="s">
        <v>608</v>
      </c>
      <c r="P50" s="51">
        <v>40</v>
      </c>
      <c r="Q50" s="45">
        <v>2222</v>
      </c>
      <c r="R50" s="45" t="s">
        <v>593</v>
      </c>
    </row>
    <row r="51" spans="2:18">
      <c r="B51" s="32">
        <v>2214</v>
      </c>
      <c r="C51" s="33" t="s">
        <v>530</v>
      </c>
      <c r="D51" s="28"/>
      <c r="E51" s="40"/>
      <c r="F51" s="40"/>
      <c r="G51" s="61"/>
      <c r="H51" s="37"/>
      <c r="I51" s="37"/>
      <c r="J51" s="62"/>
      <c r="K51" s="40"/>
      <c r="L51" s="40"/>
      <c r="M51" s="40"/>
      <c r="O51" s="45"/>
      <c r="P51" s="51"/>
      <c r="Q51" s="45"/>
      <c r="R51" s="45"/>
    </row>
    <row r="52" spans="2:18">
      <c r="B52" s="32">
        <v>2215</v>
      </c>
      <c r="C52" s="68" t="s">
        <v>531</v>
      </c>
      <c r="D52" s="28"/>
      <c r="E52" s="40"/>
      <c r="F52" s="40"/>
      <c r="G52" s="61"/>
      <c r="H52" s="37"/>
      <c r="I52" s="37"/>
      <c r="J52" s="62"/>
      <c r="K52" s="40"/>
      <c r="L52" s="40"/>
      <c r="M52" s="40"/>
      <c r="O52" s="69" t="s">
        <v>564</v>
      </c>
      <c r="P52" s="47">
        <f>P32+P44+P49</f>
        <v>220.3</v>
      </c>
      <c r="Q52" s="45"/>
      <c r="R52" s="45"/>
    </row>
    <row r="53" spans="2:18">
      <c r="B53" s="32"/>
      <c r="C53" s="17">
        <v>221</v>
      </c>
      <c r="D53" s="28">
        <f>D54+D55</f>
        <v>180.9</v>
      </c>
      <c r="E53" s="70">
        <f>E54+E55</f>
        <v>0.3</v>
      </c>
      <c r="F53" s="28"/>
      <c r="G53" s="28"/>
      <c r="H53" s="28"/>
      <c r="I53" s="28"/>
      <c r="J53" s="70">
        <f>K53+M53</f>
        <v>180.6</v>
      </c>
      <c r="K53" s="70">
        <f>K54+K55</f>
        <v>180.6</v>
      </c>
      <c r="L53" s="28"/>
      <c r="M53" s="28">
        <f>M55</f>
        <v>0</v>
      </c>
    </row>
    <row r="54" spans="2:18">
      <c r="B54" s="32">
        <v>2215</v>
      </c>
      <c r="C54" s="33" t="s">
        <v>531</v>
      </c>
      <c r="D54" s="34">
        <f>E54+F54+G54+K54+L54+M54</f>
        <v>0.3</v>
      </c>
      <c r="E54" s="40">
        <v>0.3</v>
      </c>
      <c r="F54" s="35"/>
      <c r="G54" s="37"/>
      <c r="H54" s="37"/>
      <c r="I54" s="37"/>
      <c r="J54" s="38"/>
      <c r="K54" s="71"/>
      <c r="L54" s="40"/>
      <c r="M54" s="42"/>
      <c r="O54" s="29" t="s">
        <v>524</v>
      </c>
      <c r="P54" s="46" t="s">
        <v>581</v>
      </c>
      <c r="Q54" s="46" t="s">
        <v>609</v>
      </c>
      <c r="R54" s="45"/>
    </row>
    <row r="55" spans="2:18">
      <c r="B55" s="32">
        <v>2218</v>
      </c>
      <c r="C55" s="33" t="s">
        <v>533</v>
      </c>
      <c r="D55" s="34">
        <f>K55</f>
        <v>180.6</v>
      </c>
      <c r="E55" s="40"/>
      <c r="F55" s="40"/>
      <c r="G55" s="37"/>
      <c r="H55" s="37"/>
      <c r="I55" s="37"/>
      <c r="J55" s="38">
        <f>K55+L55+M55</f>
        <v>180.6</v>
      </c>
      <c r="K55" s="71">
        <v>180.6</v>
      </c>
      <c r="L55" s="40"/>
      <c r="M55" s="40"/>
      <c r="O55" s="64" t="s">
        <v>610</v>
      </c>
      <c r="P55" s="45">
        <v>180.6</v>
      </c>
      <c r="Q55" s="45">
        <v>2218</v>
      </c>
      <c r="R55" s="45"/>
    </row>
    <row r="56" spans="2:18">
      <c r="B56" s="72"/>
      <c r="C56" s="73"/>
      <c r="D56" s="74"/>
      <c r="E56" s="1"/>
      <c r="F56" s="1"/>
      <c r="G56" s="75"/>
      <c r="H56" s="75"/>
      <c r="I56" s="75"/>
      <c r="J56" s="75"/>
      <c r="K56" s="76"/>
      <c r="L56" s="1"/>
      <c r="M56" s="1"/>
      <c r="O56" s="77"/>
    </row>
    <row r="57" spans="2:18">
      <c r="B57" s="1" t="s">
        <v>343</v>
      </c>
      <c r="C57" s="1"/>
      <c r="D57" s="78"/>
      <c r="E57" s="79" t="s">
        <v>344</v>
      </c>
      <c r="F57" s="78"/>
      <c r="G57" s="1"/>
      <c r="H57" s="1" t="s">
        <v>459</v>
      </c>
      <c r="I57" s="1"/>
      <c r="J57" s="1"/>
      <c r="K57" s="1"/>
      <c r="L57" s="1"/>
      <c r="M57" s="1"/>
      <c r="O57" t="s">
        <v>343</v>
      </c>
      <c r="R57" s="79" t="s">
        <v>344</v>
      </c>
    </row>
    <row r="58" spans="2:18">
      <c r="B58" s="1"/>
      <c r="C58" s="1"/>
      <c r="D58" s="78"/>
      <c r="E58" s="78"/>
      <c r="F58" s="78"/>
      <c r="G58" s="1"/>
      <c r="H58" s="1"/>
      <c r="I58" s="1"/>
      <c r="J58" s="1"/>
      <c r="K58" s="1"/>
      <c r="L58" s="1"/>
      <c r="M58" s="1"/>
      <c r="O58" s="5"/>
      <c r="P58" s="5"/>
    </row>
    <row r="59" spans="2:18">
      <c r="B59" s="1" t="s">
        <v>611</v>
      </c>
      <c r="C59" s="1"/>
      <c r="D59" s="78"/>
      <c r="E59" s="78"/>
      <c r="F59" s="78"/>
      <c r="O59" t="s">
        <v>612</v>
      </c>
    </row>
  </sheetData>
  <mergeCells count="7">
    <mergeCell ref="G12:I12"/>
    <mergeCell ref="J12:M12"/>
    <mergeCell ref="B12:B13"/>
    <mergeCell ref="C12:C13"/>
    <mergeCell ref="D12:D13"/>
    <mergeCell ref="E12:E13"/>
    <mergeCell ref="F12:F13"/>
  </mergeCells>
  <pageMargins left="0.7" right="0.7" top="0.75" bottom="0.75" header="0.3" footer="0.3"/>
  <pageSetup paperSize="9" scale="28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L161"/>
  <sheetViews>
    <sheetView topLeftCell="A41" workbookViewId="0">
      <selection activeCell="M73" sqref="M73"/>
    </sheetView>
  </sheetViews>
  <sheetFormatPr defaultColWidth="9" defaultRowHeight="14.4"/>
  <cols>
    <col min="2" max="2" width="15.1388888888889" customWidth="1"/>
    <col min="3" max="3" width="33.5740740740741" customWidth="1"/>
  </cols>
  <sheetData>
    <row r="1" spans="2:10">
      <c r="B1" s="1"/>
      <c r="C1" s="1"/>
      <c r="D1" s="1"/>
      <c r="E1" s="1"/>
      <c r="F1" s="1"/>
      <c r="G1" s="1"/>
      <c r="H1" s="1"/>
      <c r="I1" s="1"/>
      <c r="J1" s="1"/>
    </row>
    <row r="2" spans="2:10">
      <c r="B2" s="1"/>
      <c r="C2" s="1"/>
      <c r="D2" s="1"/>
      <c r="E2" s="1"/>
      <c r="F2" s="1" t="s">
        <v>347</v>
      </c>
      <c r="G2" s="1"/>
      <c r="H2" s="1"/>
      <c r="I2" s="1"/>
      <c r="J2" s="1"/>
    </row>
    <row r="3" spans="2:10">
      <c r="B3" s="1"/>
      <c r="C3" s="1"/>
      <c r="D3" s="1"/>
      <c r="E3" s="1" t="s">
        <v>348</v>
      </c>
      <c r="F3" s="1"/>
      <c r="G3" s="1"/>
      <c r="H3" s="1"/>
      <c r="I3" s="1"/>
      <c r="J3" s="1"/>
    </row>
    <row r="4" spans="2:10">
      <c r="B4" s="1"/>
      <c r="C4" s="1"/>
      <c r="D4" s="1"/>
      <c r="E4" s="278" t="s">
        <v>349</v>
      </c>
      <c r="F4" s="1"/>
      <c r="G4" s="1"/>
      <c r="H4" s="1"/>
      <c r="I4" s="1"/>
      <c r="J4" s="1"/>
    </row>
    <row r="5" spans="2:10">
      <c r="B5" s="1"/>
      <c r="C5" s="1"/>
      <c r="D5" s="1"/>
      <c r="E5" s="1" t="s">
        <v>350</v>
      </c>
      <c r="F5" s="1"/>
      <c r="G5" s="1"/>
      <c r="H5" s="1"/>
      <c r="I5" s="1"/>
      <c r="J5" s="1"/>
    </row>
    <row r="6" spans="2:10">
      <c r="B6" s="1"/>
      <c r="C6" s="1"/>
      <c r="D6" s="1"/>
      <c r="E6" s="1"/>
      <c r="F6" s="1"/>
      <c r="G6" s="1"/>
      <c r="H6" s="1"/>
      <c r="I6" s="1"/>
      <c r="J6" s="1"/>
    </row>
    <row r="7" spans="2:10">
      <c r="B7" s="1"/>
      <c r="C7" s="1"/>
      <c r="D7" s="1" t="s">
        <v>351</v>
      </c>
      <c r="E7" s="1"/>
      <c r="F7" s="1"/>
      <c r="G7" s="1"/>
      <c r="H7" s="1"/>
      <c r="I7" s="1"/>
      <c r="J7" s="1"/>
    </row>
    <row r="8" spans="2:10">
      <c r="B8" s="1"/>
      <c r="C8" s="1" t="s">
        <v>352</v>
      </c>
      <c r="D8" s="1"/>
      <c r="E8" s="1"/>
      <c r="F8" s="1"/>
      <c r="G8" s="1"/>
      <c r="H8" s="1"/>
      <c r="I8" s="1"/>
      <c r="J8" s="1"/>
    </row>
    <row r="9" spans="2:10">
      <c r="B9" s="279" t="s">
        <v>353</v>
      </c>
      <c r="C9" s="279"/>
      <c r="D9" s="279"/>
      <c r="E9" s="279"/>
      <c r="F9" s="1"/>
      <c r="G9" s="1"/>
      <c r="H9" s="1"/>
      <c r="I9" s="1"/>
      <c r="J9" s="1"/>
    </row>
    <row r="10" spans="2:10">
      <c r="B10" s="1" t="s">
        <v>354</v>
      </c>
      <c r="C10" s="1"/>
      <c r="D10" s="1"/>
      <c r="E10" s="1"/>
      <c r="F10" s="1"/>
      <c r="G10" s="1"/>
      <c r="H10" s="1"/>
      <c r="I10" s="1"/>
      <c r="J10" s="1"/>
    </row>
    <row r="11" spans="2:10">
      <c r="B11" s="279" t="s">
        <v>355</v>
      </c>
      <c r="C11" s="279"/>
      <c r="D11" s="279"/>
      <c r="E11" s="1"/>
      <c r="F11" s="1"/>
      <c r="G11" s="1"/>
      <c r="H11" s="1"/>
      <c r="I11" s="1"/>
      <c r="J11" s="1"/>
    </row>
    <row r="12" spans="2:10">
      <c r="B12" s="1" t="s">
        <v>356</v>
      </c>
      <c r="C12" s="1"/>
      <c r="D12" s="1"/>
      <c r="E12" s="1"/>
      <c r="F12" s="1"/>
      <c r="G12" s="1"/>
      <c r="H12" s="1"/>
      <c r="I12" s="1"/>
      <c r="J12" s="1"/>
    </row>
    <row r="13" spans="2:10">
      <c r="B13" s="1" t="s">
        <v>357</v>
      </c>
      <c r="C13" s="1"/>
      <c r="D13" s="1"/>
      <c r="E13" s="1"/>
      <c r="F13" s="1"/>
      <c r="G13" s="1"/>
      <c r="H13" s="1"/>
      <c r="I13" s="1"/>
      <c r="J13" s="1"/>
    </row>
    <row r="14" spans="2:10">
      <c r="B14" s="1" t="s">
        <v>358</v>
      </c>
      <c r="C14" s="1"/>
      <c r="D14" s="1"/>
      <c r="E14" s="1"/>
      <c r="F14" s="1"/>
      <c r="G14" s="1"/>
      <c r="H14" s="1"/>
      <c r="I14" s="1"/>
      <c r="J14" s="1"/>
    </row>
    <row r="15" spans="2:10">
      <c r="B15" s="1" t="s">
        <v>359</v>
      </c>
      <c r="C15" s="1"/>
      <c r="D15" s="1"/>
      <c r="E15" s="1"/>
      <c r="F15" s="1"/>
      <c r="G15" s="1"/>
      <c r="H15" s="1"/>
      <c r="I15" s="1"/>
      <c r="J15" s="1"/>
    </row>
    <row r="16" spans="2:10">
      <c r="B16" s="1" t="s">
        <v>360</v>
      </c>
      <c r="C16" s="1"/>
      <c r="D16" s="1"/>
      <c r="E16" s="1"/>
      <c r="F16" s="1"/>
      <c r="G16" s="1"/>
      <c r="H16" s="1"/>
      <c r="I16" s="1"/>
      <c r="J16" s="1"/>
    </row>
    <row r="17" spans="2:12">
      <c r="B17" s="1"/>
      <c r="C17" s="1"/>
      <c r="D17" s="1" t="s">
        <v>361</v>
      </c>
      <c r="E17" s="1"/>
      <c r="F17" s="76"/>
      <c r="G17" s="76"/>
      <c r="H17" s="76"/>
      <c r="I17" s="76"/>
      <c r="J17" s="76"/>
    </row>
    <row r="18" spans="2:12">
      <c r="B18" s="1"/>
      <c r="C18" s="1"/>
      <c r="D18" s="1" t="s">
        <v>362</v>
      </c>
      <c r="E18" s="1"/>
      <c r="F18" s="76"/>
      <c r="G18" s="76"/>
      <c r="H18" s="76"/>
      <c r="I18" s="76"/>
      <c r="J18" s="76"/>
    </row>
    <row r="19" spans="2:12">
      <c r="B19" s="30" t="s">
        <v>363</v>
      </c>
      <c r="C19" s="30"/>
      <c r="D19" s="30"/>
      <c r="E19" s="30"/>
      <c r="F19" s="30"/>
      <c r="G19" s="30"/>
      <c r="H19" s="30"/>
      <c r="I19" s="30"/>
      <c r="J19" s="30"/>
    </row>
    <row r="20" spans="2:12">
      <c r="B20" s="287" t="s">
        <v>364</v>
      </c>
      <c r="C20" s="285" t="s">
        <v>365</v>
      </c>
      <c r="D20" s="285"/>
      <c r="E20" s="286"/>
      <c r="F20" s="324" t="s">
        <v>366</v>
      </c>
      <c r="G20" s="324" t="s">
        <v>367</v>
      </c>
      <c r="H20" s="324" t="s">
        <v>368</v>
      </c>
      <c r="I20" s="324" t="s">
        <v>369</v>
      </c>
      <c r="J20" s="324" t="s">
        <v>370</v>
      </c>
    </row>
    <row r="21" spans="2:12">
      <c r="B21" s="39" t="s">
        <v>371</v>
      </c>
      <c r="C21" s="279" t="s">
        <v>372</v>
      </c>
      <c r="D21" s="279"/>
      <c r="E21" s="290"/>
      <c r="F21" s="325"/>
      <c r="G21" s="325"/>
      <c r="H21" s="325"/>
      <c r="I21" s="325"/>
      <c r="J21" s="325"/>
      <c r="L21" t="s">
        <v>373</v>
      </c>
    </row>
    <row r="22" ht="15.6" spans="2:12">
      <c r="B22" s="292" t="s">
        <v>374</v>
      </c>
      <c r="C22" s="293"/>
      <c r="D22" s="293"/>
      <c r="E22" s="294"/>
      <c r="F22" s="295">
        <f>F23</f>
        <v>1392</v>
      </c>
      <c r="G22" s="295">
        <f t="shared" ref="G22:J23" si="0">G23</f>
        <v>0</v>
      </c>
      <c r="H22" s="295">
        <f t="shared" si="0"/>
        <v>300</v>
      </c>
      <c r="I22" s="295">
        <f t="shared" si="0"/>
        <v>850.2</v>
      </c>
      <c r="J22" s="295">
        <f t="shared" si="0"/>
        <v>241.8</v>
      </c>
    </row>
    <row r="23" ht="15.6" spans="2:12">
      <c r="B23" s="292">
        <v>223</v>
      </c>
      <c r="C23" s="293"/>
      <c r="D23" s="293"/>
      <c r="E23" s="294"/>
      <c r="F23" s="295">
        <f>F24</f>
        <v>1392</v>
      </c>
      <c r="G23" s="295">
        <f t="shared" si="0"/>
        <v>0</v>
      </c>
      <c r="H23" s="295">
        <f t="shared" si="0"/>
        <v>300</v>
      </c>
      <c r="I23" s="295">
        <f t="shared" si="0"/>
        <v>850.2</v>
      </c>
      <c r="J23" s="295">
        <f t="shared" si="0"/>
        <v>241.8</v>
      </c>
    </row>
    <row r="24" spans="2:12">
      <c r="B24" s="40">
        <v>2224</v>
      </c>
      <c r="C24" s="279" t="s">
        <v>375</v>
      </c>
      <c r="D24" s="279"/>
      <c r="E24" s="299"/>
      <c r="F24" s="42">
        <f>G24+H24+I24+J24</f>
        <v>1392</v>
      </c>
      <c r="G24" s="42">
        <v>0</v>
      </c>
      <c r="H24" s="42">
        <v>300</v>
      </c>
      <c r="I24" s="42">
        <v>850.2</v>
      </c>
      <c r="J24" s="42">
        <v>241.8</v>
      </c>
    </row>
    <row r="25" spans="2:12">
      <c r="B25" s="1"/>
      <c r="C25" s="78"/>
      <c r="D25" s="78"/>
      <c r="E25" s="1"/>
      <c r="F25" s="1"/>
      <c r="G25" s="1"/>
      <c r="H25" s="1"/>
      <c r="I25" s="1"/>
      <c r="J25" s="1"/>
    </row>
    <row r="26" spans="2:12">
      <c r="B26" s="30" t="s">
        <v>376</v>
      </c>
      <c r="C26" s="30"/>
      <c r="D26" s="30"/>
      <c r="E26" s="30"/>
      <c r="F26" s="30"/>
      <c r="G26" s="30"/>
      <c r="H26" s="30"/>
      <c r="I26" s="30"/>
      <c r="J26" s="30"/>
    </row>
    <row r="27" spans="2:12">
      <c r="B27" s="287" t="s">
        <v>364</v>
      </c>
      <c r="C27" s="285" t="s">
        <v>365</v>
      </c>
      <c r="D27" s="285"/>
      <c r="E27" s="286"/>
      <c r="F27" s="324" t="s">
        <v>366</v>
      </c>
      <c r="G27" s="324" t="s">
        <v>367</v>
      </c>
      <c r="H27" s="324" t="s">
        <v>368</v>
      </c>
      <c r="I27" s="324" t="s">
        <v>369</v>
      </c>
      <c r="J27" s="324" t="s">
        <v>370</v>
      </c>
    </row>
    <row r="28" spans="2:12">
      <c r="B28" s="39" t="s">
        <v>371</v>
      </c>
      <c r="C28" s="279" t="s">
        <v>372</v>
      </c>
      <c r="D28" s="279"/>
      <c r="E28" s="290"/>
      <c r="F28" s="325"/>
      <c r="G28" s="325"/>
      <c r="H28" s="325"/>
      <c r="I28" s="325"/>
      <c r="J28" s="325"/>
    </row>
    <row r="29" ht="15.6" spans="2:12">
      <c r="B29" s="292" t="s">
        <v>377</v>
      </c>
      <c r="C29" s="293"/>
      <c r="D29" s="293"/>
      <c r="E29" s="294"/>
      <c r="F29" s="295">
        <f>F30+F33+F37+F39</f>
        <v>865</v>
      </c>
      <c r="G29" s="295">
        <f>G30+G33+G37+G39</f>
        <v>189.7</v>
      </c>
      <c r="H29" s="295">
        <f>H30+H33+H37+H39</f>
        <v>185</v>
      </c>
      <c r="I29" s="295">
        <f>I30+I33+I37+I39</f>
        <v>285</v>
      </c>
      <c r="J29" s="295">
        <f>J30+J33+J37+J39</f>
        <v>205.3</v>
      </c>
    </row>
    <row r="30" ht="15.6" spans="2:12">
      <c r="B30" s="318">
        <v>221</v>
      </c>
      <c r="C30" s="319"/>
      <c r="D30" s="319"/>
      <c r="E30" s="320"/>
      <c r="F30" s="317">
        <f>G30+H30+I30+J30</f>
        <v>100</v>
      </c>
      <c r="G30" s="317">
        <f>G31</f>
        <v>10</v>
      </c>
      <c r="H30" s="317">
        <f>H31</f>
        <v>25</v>
      </c>
      <c r="I30" s="317">
        <f>I31</f>
        <v>25</v>
      </c>
      <c r="J30" s="317">
        <f>J31</f>
        <v>40</v>
      </c>
    </row>
    <row r="31" spans="2:12">
      <c r="B31" s="40">
        <v>2215</v>
      </c>
      <c r="C31" s="298" t="s">
        <v>378</v>
      </c>
      <c r="D31" s="298"/>
      <c r="E31" s="299"/>
      <c r="F31" s="42">
        <f>G31+H31+I31+J31</f>
        <v>100</v>
      </c>
      <c r="G31" s="42">
        <v>10</v>
      </c>
      <c r="H31" s="42">
        <v>25</v>
      </c>
      <c r="I31" s="42">
        <v>25</v>
      </c>
      <c r="J31" s="42">
        <v>40</v>
      </c>
    </row>
    <row r="32" spans="2:12">
      <c r="B32" s="40"/>
      <c r="C32" s="298"/>
      <c r="D32" s="298"/>
      <c r="E32" s="299"/>
      <c r="F32" s="42"/>
      <c r="G32" s="42"/>
      <c r="H32" s="42"/>
      <c r="I32" s="42"/>
      <c r="J32" s="42"/>
    </row>
    <row r="33" ht="15.6" spans="2:10">
      <c r="B33" s="318">
        <v>222</v>
      </c>
      <c r="C33" s="319"/>
      <c r="D33" s="319"/>
      <c r="E33" s="319"/>
      <c r="F33" s="317">
        <f>F34+F35+F36</f>
        <v>325</v>
      </c>
      <c r="G33" s="317">
        <f>G34+G35+G36</f>
        <v>75</v>
      </c>
      <c r="H33" s="317">
        <f>H34+H35+H36</f>
        <v>50</v>
      </c>
      <c r="I33" s="317">
        <f>I34+I35+I36</f>
        <v>150</v>
      </c>
      <c r="J33" s="317">
        <f>J34+J35+J36</f>
        <v>50</v>
      </c>
    </row>
    <row r="34" spans="2:10">
      <c r="B34" s="40">
        <v>2221</v>
      </c>
      <c r="C34" s="298" t="s">
        <v>379</v>
      </c>
      <c r="D34" s="298"/>
      <c r="E34" s="299"/>
      <c r="F34" s="42">
        <f>G34+H34+I34+J34</f>
        <v>100</v>
      </c>
      <c r="G34" s="42"/>
      <c r="H34" s="42"/>
      <c r="I34" s="42">
        <v>100</v>
      </c>
      <c r="J34" s="42"/>
    </row>
    <row r="35" spans="2:10">
      <c r="B35" s="40">
        <v>2222</v>
      </c>
      <c r="C35" s="298" t="s">
        <v>380</v>
      </c>
      <c r="D35" s="298"/>
      <c r="E35" s="299"/>
      <c r="F35" s="42">
        <f>G35+H35+I35+J35</f>
        <v>225</v>
      </c>
      <c r="G35" s="42">
        <v>75</v>
      </c>
      <c r="H35" s="42">
        <v>50</v>
      </c>
      <c r="I35" s="42">
        <v>50</v>
      </c>
      <c r="J35" s="42">
        <v>50</v>
      </c>
    </row>
    <row r="36" spans="2:10">
      <c r="B36" s="40">
        <v>2224</v>
      </c>
      <c r="C36" s="298" t="s">
        <v>381</v>
      </c>
      <c r="D36" s="298"/>
      <c r="E36" s="299"/>
      <c r="F36" s="42">
        <f>G36+H36+I36+J36</f>
        <v>0</v>
      </c>
      <c r="G36" s="40"/>
      <c r="H36" s="298"/>
      <c r="I36" s="307"/>
      <c r="J36" s="40"/>
    </row>
    <row r="37" ht="15.6" spans="2:10">
      <c r="B37" s="435">
        <v>223</v>
      </c>
      <c r="C37" s="435"/>
      <c r="D37" s="435"/>
      <c r="E37" s="435"/>
      <c r="F37" s="209">
        <f>F38</f>
        <v>40</v>
      </c>
      <c r="G37" s="209">
        <f>G38</f>
        <v>10</v>
      </c>
      <c r="H37" s="209">
        <f>H38</f>
        <v>10</v>
      </c>
      <c r="I37" s="209">
        <f>I38</f>
        <v>10</v>
      </c>
      <c r="J37" s="209">
        <f>J38</f>
        <v>10</v>
      </c>
    </row>
    <row r="38" spans="2:10">
      <c r="B38" s="40">
        <v>2231</v>
      </c>
      <c r="C38" s="298" t="s">
        <v>382</v>
      </c>
      <c r="D38" s="298"/>
      <c r="E38" s="299"/>
      <c r="F38" s="42">
        <f>G38+H38+I38+J38</f>
        <v>40</v>
      </c>
      <c r="G38" s="40">
        <v>10</v>
      </c>
      <c r="H38" s="40">
        <v>10</v>
      </c>
      <c r="I38" s="40">
        <v>10</v>
      </c>
      <c r="J38" s="40">
        <v>10</v>
      </c>
    </row>
    <row r="39" ht="15.6" spans="2:10">
      <c r="B39" s="435">
        <v>311</v>
      </c>
      <c r="C39" s="435"/>
      <c r="D39" s="435"/>
      <c r="E39" s="435"/>
      <c r="F39" s="446">
        <f>G39+H39+I39+J39</f>
        <v>400</v>
      </c>
      <c r="G39" s="27">
        <f>G40</f>
        <v>94.7</v>
      </c>
      <c r="H39" s="27">
        <f>H40</f>
        <v>100</v>
      </c>
      <c r="I39" s="27">
        <f>I40</f>
        <v>100</v>
      </c>
      <c r="J39" s="27">
        <f>J40</f>
        <v>105.3</v>
      </c>
    </row>
    <row r="40" spans="2:10">
      <c r="B40" s="40">
        <v>3112</v>
      </c>
      <c r="C40" s="310" t="s">
        <v>383</v>
      </c>
      <c r="D40" s="311"/>
      <c r="E40" s="312"/>
      <c r="F40" s="40">
        <f>G40+H40+I40+J40</f>
        <v>400</v>
      </c>
      <c r="G40" s="40">
        <v>94.7</v>
      </c>
      <c r="H40" s="40">
        <v>100</v>
      </c>
      <c r="I40" s="40">
        <v>100</v>
      </c>
      <c r="J40" s="40">
        <v>105.3</v>
      </c>
    </row>
    <row r="41" spans="2:10">
      <c r="B41" s="329"/>
      <c r="C41" s="447"/>
      <c r="D41" s="447"/>
      <c r="E41" s="447"/>
      <c r="F41" s="447"/>
      <c r="G41" s="447"/>
      <c r="H41" s="447"/>
      <c r="I41" s="447"/>
      <c r="J41" s="447"/>
    </row>
    <row r="42" spans="2:10">
      <c r="B42" s="287" t="s">
        <v>364</v>
      </c>
      <c r="C42" s="285" t="s">
        <v>365</v>
      </c>
      <c r="D42" s="285"/>
      <c r="E42" s="286"/>
      <c r="F42" s="324" t="s">
        <v>366</v>
      </c>
      <c r="G42" s="324" t="s">
        <v>367</v>
      </c>
      <c r="H42" s="324" t="s">
        <v>368</v>
      </c>
      <c r="I42" s="324" t="s">
        <v>369</v>
      </c>
      <c r="J42" s="324" t="s">
        <v>370</v>
      </c>
    </row>
    <row r="43" spans="2:10">
      <c r="B43" s="39" t="s">
        <v>371</v>
      </c>
      <c r="C43" s="279" t="s">
        <v>372</v>
      </c>
      <c r="D43" s="279"/>
      <c r="E43" s="290"/>
      <c r="F43" s="325"/>
      <c r="G43" s="325"/>
      <c r="H43" s="325"/>
      <c r="I43" s="325"/>
      <c r="J43" s="325"/>
    </row>
    <row r="44" ht="15.6" spans="2:10">
      <c r="B44" s="14" t="s">
        <v>384</v>
      </c>
      <c r="C44" s="15"/>
      <c r="D44" s="15"/>
      <c r="E44" s="16"/>
      <c r="F44" s="209">
        <f>F45+F48+F52+F54</f>
        <v>2257</v>
      </c>
      <c r="G44" s="209">
        <f>G45+G48+G52+G54</f>
        <v>189.7</v>
      </c>
      <c r="H44" s="209">
        <f>H45+H48+H52+H54</f>
        <v>485</v>
      </c>
      <c r="I44" s="209">
        <f>I45+I48+I52+I54</f>
        <v>1135.2</v>
      </c>
      <c r="J44" s="209">
        <f>J45+J48+J52+J54</f>
        <v>447.1</v>
      </c>
    </row>
    <row r="45" ht="15.6" spans="2:10">
      <c r="B45" s="160">
        <v>221</v>
      </c>
      <c r="C45" s="161"/>
      <c r="D45" s="161"/>
      <c r="E45" s="162"/>
      <c r="F45" s="209">
        <f>F46</f>
        <v>100</v>
      </c>
      <c r="G45" s="209">
        <f>G46</f>
        <v>10</v>
      </c>
      <c r="H45" s="209">
        <f>H46</f>
        <v>25</v>
      </c>
      <c r="I45" s="209">
        <f>I46</f>
        <v>25</v>
      </c>
      <c r="J45" s="209">
        <f>J46</f>
        <v>40</v>
      </c>
    </row>
    <row r="46" spans="2:10">
      <c r="B46" s="40">
        <v>2215</v>
      </c>
      <c r="C46" s="298" t="s">
        <v>378</v>
      </c>
      <c r="D46" s="298"/>
      <c r="E46" s="299"/>
      <c r="F46" s="42">
        <f>G46+H46+I46+J46</f>
        <v>100</v>
      </c>
      <c r="G46" s="42">
        <f>G31</f>
        <v>10</v>
      </c>
      <c r="H46" s="42">
        <f>H31</f>
        <v>25</v>
      </c>
      <c r="I46" s="42">
        <f>I31</f>
        <v>25</v>
      </c>
      <c r="J46" s="42">
        <f>J31</f>
        <v>40</v>
      </c>
    </row>
    <row r="47" spans="2:10">
      <c r="B47" s="40"/>
      <c r="C47" s="298"/>
      <c r="D47" s="298"/>
      <c r="E47" s="299"/>
      <c r="F47" s="42"/>
      <c r="G47" s="42"/>
      <c r="H47" s="42"/>
      <c r="I47" s="42"/>
      <c r="J47" s="42"/>
    </row>
    <row r="48" ht="15.6" spans="2:10">
      <c r="B48" s="318">
        <v>222</v>
      </c>
      <c r="C48" s="319"/>
      <c r="D48" s="319"/>
      <c r="E48" s="319"/>
      <c r="F48" s="209">
        <f>F49+F50+F51</f>
        <v>1717</v>
      </c>
      <c r="G48" s="209">
        <f>G49+G50+G51</f>
        <v>75</v>
      </c>
      <c r="H48" s="209">
        <f>H49+H50+H51</f>
        <v>350</v>
      </c>
      <c r="I48" s="209">
        <f>I49+I50+I51</f>
        <v>1000.2</v>
      </c>
      <c r="J48" s="209">
        <f>J49+J50+J51</f>
        <v>291.8</v>
      </c>
    </row>
    <row r="49" spans="2:10">
      <c r="B49" s="40">
        <v>2221</v>
      </c>
      <c r="C49" s="298" t="s">
        <v>379</v>
      </c>
      <c r="D49" s="298"/>
      <c r="E49" s="299"/>
      <c r="F49" s="42">
        <f>G49+H49+I49+J49</f>
        <v>100</v>
      </c>
      <c r="G49" s="42">
        <f t="shared" ref="G49:J50" si="1">G34</f>
        <v>0</v>
      </c>
      <c r="H49" s="42">
        <f t="shared" si="1"/>
        <v>0</v>
      </c>
      <c r="I49" s="42">
        <f t="shared" si="1"/>
        <v>100</v>
      </c>
      <c r="J49" s="42">
        <f t="shared" si="1"/>
        <v>0</v>
      </c>
    </row>
    <row r="50" spans="2:10">
      <c r="B50" s="40">
        <v>2222</v>
      </c>
      <c r="C50" s="298" t="s">
        <v>380</v>
      </c>
      <c r="D50" s="298"/>
      <c r="E50" s="299"/>
      <c r="F50" s="42">
        <f>G50+H50+I50+J50</f>
        <v>225</v>
      </c>
      <c r="G50" s="42">
        <f t="shared" si="1"/>
        <v>75</v>
      </c>
      <c r="H50" s="42">
        <f t="shared" si="1"/>
        <v>50</v>
      </c>
      <c r="I50" s="42">
        <f t="shared" si="1"/>
        <v>50</v>
      </c>
      <c r="J50" s="42">
        <f t="shared" si="1"/>
        <v>50</v>
      </c>
    </row>
    <row r="51" spans="2:10">
      <c r="B51" s="40">
        <v>2224</v>
      </c>
      <c r="C51" s="298" t="s">
        <v>381</v>
      </c>
      <c r="D51" s="298"/>
      <c r="E51" s="299"/>
      <c r="F51" s="42">
        <f>G51+H51+I51+J51</f>
        <v>1392</v>
      </c>
      <c r="G51" s="42">
        <f>G24+G36</f>
        <v>0</v>
      </c>
      <c r="H51" s="42">
        <f>H24+H36</f>
        <v>300</v>
      </c>
      <c r="I51" s="42">
        <f>I24+I36</f>
        <v>850.2</v>
      </c>
      <c r="J51" s="42">
        <f>J24+J36</f>
        <v>241.8</v>
      </c>
    </row>
    <row r="52" ht="15.6" spans="2:10">
      <c r="B52" s="435">
        <v>223</v>
      </c>
      <c r="C52" s="435"/>
      <c r="D52" s="435"/>
      <c r="E52" s="435"/>
      <c r="F52" s="306">
        <f>F53</f>
        <v>40</v>
      </c>
      <c r="G52" s="306">
        <f>G53</f>
        <v>10</v>
      </c>
      <c r="H52" s="306">
        <f>H53</f>
        <v>10</v>
      </c>
      <c r="I52" s="306">
        <f>I53</f>
        <v>10</v>
      </c>
      <c r="J52" s="306">
        <f>J53</f>
        <v>10</v>
      </c>
    </row>
    <row r="53" ht="15.6" spans="2:10">
      <c r="B53" s="40">
        <v>2231</v>
      </c>
      <c r="C53" s="298" t="s">
        <v>382</v>
      </c>
      <c r="D53" s="319"/>
      <c r="E53" s="320"/>
      <c r="F53" s="42">
        <f>G53+H53+I53+J53</f>
        <v>40</v>
      </c>
      <c r="G53" s="42">
        <f>G38</f>
        <v>10</v>
      </c>
      <c r="H53" s="42">
        <f>H38</f>
        <v>10</v>
      </c>
      <c r="I53" s="42">
        <f>I38</f>
        <v>10</v>
      </c>
      <c r="J53" s="42">
        <f>J38</f>
        <v>10</v>
      </c>
    </row>
    <row r="54" ht="15.6" spans="2:10">
      <c r="B54" s="435">
        <v>311</v>
      </c>
      <c r="C54" s="435"/>
      <c r="D54" s="435"/>
      <c r="E54" s="435"/>
      <c r="F54" s="306">
        <f>G54+H54+I54+J54</f>
        <v>400</v>
      </c>
      <c r="G54" s="306">
        <f>G55</f>
        <v>94.7</v>
      </c>
      <c r="H54" s="306">
        <f>H55</f>
        <v>100</v>
      </c>
      <c r="I54" s="306">
        <f>I55</f>
        <v>100</v>
      </c>
      <c r="J54" s="306">
        <f>J55</f>
        <v>105.3</v>
      </c>
    </row>
    <row r="55" spans="2:10">
      <c r="B55" s="40">
        <v>3112</v>
      </c>
      <c r="C55" s="310" t="s">
        <v>383</v>
      </c>
      <c r="D55" s="311"/>
      <c r="E55" s="312"/>
      <c r="F55" s="42">
        <f>G55+H55+I55+J55</f>
        <v>400</v>
      </c>
      <c r="G55" s="42">
        <f>G40</f>
        <v>94.7</v>
      </c>
      <c r="H55" s="42">
        <f>H40</f>
        <v>100</v>
      </c>
      <c r="I55" s="42">
        <f>I40</f>
        <v>100</v>
      </c>
      <c r="J55" s="42">
        <f>J40</f>
        <v>105.3</v>
      </c>
    </row>
    <row r="56" spans="2:10">
      <c r="B56" s="78"/>
      <c r="C56" s="78"/>
      <c r="D56" s="78"/>
      <c r="E56" s="78"/>
      <c r="F56" s="78"/>
      <c r="G56" s="78"/>
      <c r="H56" s="78"/>
      <c r="I56" s="78"/>
      <c r="J56" s="78"/>
    </row>
    <row r="57" spans="2:10">
      <c r="B57" s="1"/>
      <c r="C57" s="1" t="s">
        <v>385</v>
      </c>
      <c r="D57" s="1"/>
      <c r="E57" s="1"/>
      <c r="F57" s="1"/>
      <c r="G57" s="1"/>
      <c r="H57" s="1"/>
      <c r="I57" s="1"/>
      <c r="J57" s="1"/>
    </row>
    <row r="58" spans="2:10">
      <c r="B58" s="1"/>
      <c r="C58" s="1" t="s">
        <v>386</v>
      </c>
      <c r="D58" s="1"/>
      <c r="E58" s="1"/>
      <c r="F58" s="1"/>
      <c r="G58" s="1"/>
      <c r="H58" s="1"/>
      <c r="I58" s="1"/>
      <c r="J58" s="1"/>
    </row>
    <row r="59" spans="2:10">
      <c r="B59" s="1"/>
      <c r="C59" s="1"/>
      <c r="D59" s="1"/>
      <c r="E59" s="1"/>
      <c r="F59" s="1"/>
      <c r="G59" s="1"/>
      <c r="H59" s="1"/>
      <c r="I59" s="1"/>
      <c r="J59" s="1"/>
    </row>
    <row r="60" spans="2:10">
      <c r="B60" s="448"/>
      <c r="C60" s="448"/>
      <c r="D60" s="448"/>
      <c r="E60" s="448"/>
      <c r="F60" s="448"/>
      <c r="G60" s="448"/>
      <c r="H60" s="448"/>
      <c r="I60" s="448"/>
      <c r="J60" s="448"/>
    </row>
    <row r="61" spans="2:10">
      <c r="B61" s="1"/>
      <c r="C61" s="1"/>
      <c r="D61" s="1"/>
      <c r="E61" s="1"/>
      <c r="F61" s="1" t="s">
        <v>347</v>
      </c>
      <c r="G61" s="1"/>
      <c r="H61" s="1"/>
      <c r="I61" s="1"/>
      <c r="J61" s="1"/>
    </row>
    <row r="62" spans="2:10">
      <c r="B62" s="1"/>
      <c r="C62" s="1"/>
      <c r="D62" s="1"/>
      <c r="E62" s="1" t="s">
        <v>348</v>
      </c>
      <c r="F62" s="1"/>
      <c r="G62" s="1"/>
      <c r="H62" s="1"/>
      <c r="I62" s="1"/>
      <c r="J62" s="1"/>
    </row>
    <row r="63" spans="2:10">
      <c r="B63" s="1"/>
      <c r="C63" s="1"/>
      <c r="D63" s="1"/>
      <c r="E63" s="278" t="s">
        <v>387</v>
      </c>
      <c r="F63" s="1"/>
      <c r="G63" s="1"/>
      <c r="H63" s="1"/>
      <c r="I63" s="1"/>
      <c r="J63" s="1"/>
    </row>
    <row r="64" spans="2:10">
      <c r="B64" s="1"/>
      <c r="C64" s="1"/>
      <c r="D64" s="1"/>
      <c r="E64" s="1" t="s">
        <v>350</v>
      </c>
      <c r="F64" s="1"/>
      <c r="G64" s="1"/>
      <c r="H64" s="1"/>
      <c r="I64" s="1"/>
      <c r="J64" s="1"/>
    </row>
    <row r="65" spans="2:12">
      <c r="B65" s="1"/>
      <c r="C65" s="1"/>
      <c r="D65" s="1" t="s">
        <v>351</v>
      </c>
      <c r="E65" s="1"/>
      <c r="F65" s="1"/>
      <c r="G65" s="1"/>
      <c r="H65" s="1"/>
      <c r="I65" s="1"/>
      <c r="J65" s="1"/>
    </row>
    <row r="66" spans="2:12">
      <c r="B66" s="1"/>
      <c r="C66" s="1" t="s">
        <v>352</v>
      </c>
      <c r="D66" s="1"/>
      <c r="E66" s="1"/>
      <c r="F66" s="1"/>
      <c r="G66" s="1"/>
      <c r="H66" s="1"/>
      <c r="I66" s="1"/>
      <c r="J66" s="1"/>
    </row>
    <row r="67" spans="2:12">
      <c r="B67" s="279" t="s">
        <v>353</v>
      </c>
      <c r="C67" s="279"/>
      <c r="D67" s="279"/>
      <c r="E67" s="279"/>
      <c r="F67" s="1"/>
      <c r="G67" s="1"/>
      <c r="H67" s="1"/>
      <c r="I67" s="1"/>
      <c r="J67" s="1"/>
    </row>
    <row r="68" spans="2:12">
      <c r="B68" s="1" t="s">
        <v>354</v>
      </c>
      <c r="C68" s="1"/>
      <c r="D68" s="1"/>
      <c r="E68" s="1"/>
      <c r="F68" s="1"/>
      <c r="G68" s="1"/>
      <c r="H68" s="1"/>
      <c r="I68" s="1"/>
      <c r="J68" s="1"/>
    </row>
    <row r="69" spans="2:12">
      <c r="B69" s="279" t="s">
        <v>388</v>
      </c>
      <c r="C69" s="279"/>
      <c r="D69" s="279"/>
      <c r="E69" s="1"/>
      <c r="F69" s="1"/>
      <c r="G69" s="1"/>
      <c r="H69" s="1"/>
      <c r="I69" s="1"/>
      <c r="J69" s="1"/>
    </row>
    <row r="70" spans="2:12">
      <c r="B70" s="1" t="s">
        <v>356</v>
      </c>
      <c r="C70" s="1"/>
      <c r="D70" s="1"/>
      <c r="E70" s="1"/>
      <c r="F70" s="1"/>
      <c r="G70" s="1"/>
      <c r="H70" s="1"/>
      <c r="I70" s="1"/>
      <c r="J70" s="1"/>
    </row>
    <row r="71" spans="2:12">
      <c r="B71" s="1" t="s">
        <v>389</v>
      </c>
      <c r="C71" s="1"/>
      <c r="D71" s="1"/>
      <c r="E71" s="1"/>
      <c r="F71" s="1"/>
      <c r="G71" s="1"/>
      <c r="H71" s="1"/>
      <c r="I71" s="1"/>
      <c r="J71" s="1"/>
    </row>
    <row r="72" spans="2:12">
      <c r="B72" s="1" t="s">
        <v>358</v>
      </c>
      <c r="C72" s="1"/>
      <c r="D72" s="1"/>
      <c r="E72" s="1"/>
      <c r="F72" s="1"/>
      <c r="G72" s="1"/>
      <c r="H72" s="1"/>
      <c r="I72" s="1"/>
      <c r="J72" s="1"/>
    </row>
    <row r="73" spans="2:12">
      <c r="B73" s="1" t="s">
        <v>390</v>
      </c>
      <c r="C73" s="1"/>
      <c r="D73" s="1"/>
      <c r="E73" s="1"/>
      <c r="F73" s="1"/>
      <c r="G73" s="1"/>
      <c r="H73" s="1"/>
      <c r="I73" s="1"/>
      <c r="J73" s="1"/>
    </row>
    <row r="74" spans="2:12">
      <c r="B74" s="1" t="s">
        <v>360</v>
      </c>
      <c r="C74" s="1"/>
      <c r="D74" s="1"/>
      <c r="E74" s="1"/>
      <c r="F74" s="1"/>
      <c r="G74" s="1"/>
      <c r="H74" s="1"/>
      <c r="I74" s="1"/>
      <c r="J74" s="1"/>
    </row>
    <row r="75" spans="2:12">
      <c r="B75" s="1"/>
      <c r="C75" s="1"/>
      <c r="D75" s="1" t="s">
        <v>361</v>
      </c>
      <c r="E75" s="1"/>
      <c r="F75" s="331"/>
      <c r="G75" s="449"/>
      <c r="H75" s="449"/>
      <c r="I75" s="449"/>
      <c r="J75" s="449"/>
    </row>
    <row r="76" spans="2:12">
      <c r="B76" s="1"/>
      <c r="C76" s="1"/>
      <c r="D76" s="1" t="s">
        <v>362</v>
      </c>
      <c r="E76" s="1"/>
      <c r="F76" s="331"/>
      <c r="G76" s="449"/>
      <c r="H76" s="449"/>
      <c r="I76" s="449"/>
      <c r="J76" s="449"/>
    </row>
    <row r="77" spans="2:12">
      <c r="B77" s="160" t="s">
        <v>363</v>
      </c>
      <c r="C77" s="161"/>
      <c r="D77" s="161"/>
      <c r="E77" s="161"/>
      <c r="F77" s="161"/>
      <c r="G77" s="161"/>
      <c r="H77" s="161"/>
      <c r="I77" s="161"/>
      <c r="J77" s="162"/>
    </row>
    <row r="78" spans="2:12">
      <c r="B78" s="287" t="s">
        <v>364</v>
      </c>
      <c r="C78" s="285" t="s">
        <v>365</v>
      </c>
      <c r="D78" s="285"/>
      <c r="E78" s="286"/>
      <c r="F78" s="285" t="s">
        <v>366</v>
      </c>
      <c r="G78" s="287" t="s">
        <v>367</v>
      </c>
      <c r="H78" s="285" t="s">
        <v>368</v>
      </c>
      <c r="I78" s="288" t="s">
        <v>369</v>
      </c>
      <c r="J78" s="287" t="s">
        <v>370</v>
      </c>
    </row>
    <row r="79" spans="2:12">
      <c r="B79" s="39" t="s">
        <v>371</v>
      </c>
      <c r="C79" s="279" t="s">
        <v>372</v>
      </c>
      <c r="D79" s="279"/>
      <c r="E79" s="290"/>
      <c r="F79" s="279"/>
      <c r="G79" s="39"/>
      <c r="H79" s="279"/>
      <c r="I79" s="291"/>
      <c r="J79" s="39"/>
      <c r="L79" t="s">
        <v>391</v>
      </c>
    </row>
    <row r="80" ht="15.6" spans="2:12">
      <c r="B80" s="318" t="s">
        <v>374</v>
      </c>
      <c r="C80" s="319"/>
      <c r="D80" s="319"/>
      <c r="E80" s="320"/>
      <c r="F80" s="317">
        <f>F81+F83</f>
        <v>852</v>
      </c>
      <c r="G80" s="317">
        <f>G81+G83</f>
        <v>116.6</v>
      </c>
      <c r="H80" s="317">
        <f>H81+H83</f>
        <v>248</v>
      </c>
      <c r="I80" s="317">
        <f>I81+I83</f>
        <v>369.4</v>
      </c>
      <c r="J80" s="317">
        <f>J81+J83</f>
        <v>118</v>
      </c>
    </row>
    <row r="81" ht="15.6" spans="2:10">
      <c r="B81" s="318">
        <v>221</v>
      </c>
      <c r="C81" s="319"/>
      <c r="D81" s="319"/>
      <c r="E81" s="320"/>
      <c r="F81" s="418">
        <f>F82</f>
        <v>72</v>
      </c>
      <c r="G81" s="418">
        <f>G82</f>
        <v>18</v>
      </c>
      <c r="H81" s="418">
        <f t="shared" ref="H81:J81" si="2">H82</f>
        <v>18</v>
      </c>
      <c r="I81" s="418">
        <f t="shared" si="2"/>
        <v>18</v>
      </c>
      <c r="J81" s="418">
        <f t="shared" si="2"/>
        <v>18</v>
      </c>
    </row>
    <row r="82" spans="2:10">
      <c r="B82" s="40">
        <v>2212</v>
      </c>
      <c r="C82" s="298" t="s">
        <v>392</v>
      </c>
      <c r="D82" s="298"/>
      <c r="E82" s="299"/>
      <c r="F82" s="450">
        <f>G82+H82+I82+J82</f>
        <v>72</v>
      </c>
      <c r="G82" s="42">
        <v>18</v>
      </c>
      <c r="H82" s="42">
        <v>18</v>
      </c>
      <c r="I82" s="42">
        <v>18</v>
      </c>
      <c r="J82" s="42">
        <v>18</v>
      </c>
    </row>
    <row r="83" ht="15.6" spans="2:10">
      <c r="B83" s="292">
        <v>222</v>
      </c>
      <c r="C83" s="451"/>
      <c r="D83" s="451"/>
      <c r="E83" s="452"/>
      <c r="F83" s="295">
        <f>F84</f>
        <v>780</v>
      </c>
      <c r="G83" s="295">
        <f>G84</f>
        <v>98.6</v>
      </c>
      <c r="H83" s="295">
        <f>H84</f>
        <v>230</v>
      </c>
      <c r="I83" s="295">
        <f>I84</f>
        <v>351.4</v>
      </c>
      <c r="J83" s="295">
        <f>J84</f>
        <v>100</v>
      </c>
    </row>
    <row r="84" spans="2:10">
      <c r="B84" s="304">
        <v>2224</v>
      </c>
      <c r="C84" s="304" t="s">
        <v>393</v>
      </c>
      <c r="D84" s="298"/>
      <c r="E84" s="299"/>
      <c r="F84" s="453">
        <f>J84+I84+H84+G84</f>
        <v>780</v>
      </c>
      <c r="G84" s="40">
        <v>98.6</v>
      </c>
      <c r="H84" s="40">
        <v>230</v>
      </c>
      <c r="I84" s="42">
        <v>351.4</v>
      </c>
      <c r="J84" s="42">
        <v>100</v>
      </c>
    </row>
    <row r="85" spans="2:10">
      <c r="B85" s="1"/>
      <c r="C85" s="1"/>
      <c r="D85" s="1"/>
      <c r="E85" s="1"/>
      <c r="F85" s="1"/>
      <c r="G85" s="1"/>
      <c r="H85" s="1"/>
      <c r="I85" s="1"/>
      <c r="J85" s="1"/>
    </row>
    <row r="86" spans="2:10">
      <c r="B86" s="160" t="s">
        <v>376</v>
      </c>
      <c r="C86" s="161"/>
      <c r="D86" s="161"/>
      <c r="E86" s="161"/>
      <c r="F86" s="161"/>
      <c r="G86" s="161"/>
      <c r="H86" s="161"/>
      <c r="I86" s="161"/>
      <c r="J86" s="162"/>
    </row>
    <row r="87" spans="2:10">
      <c r="B87" s="287" t="s">
        <v>364</v>
      </c>
      <c r="C87" s="285" t="s">
        <v>365</v>
      </c>
      <c r="D87" s="285"/>
      <c r="E87" s="286"/>
      <c r="F87" s="285" t="s">
        <v>366</v>
      </c>
      <c r="G87" s="287" t="s">
        <v>367</v>
      </c>
      <c r="H87" s="285" t="s">
        <v>368</v>
      </c>
      <c r="I87" s="288" t="s">
        <v>369</v>
      </c>
      <c r="J87" s="287" t="s">
        <v>370</v>
      </c>
    </row>
    <row r="88" spans="2:10">
      <c r="B88" s="39" t="s">
        <v>371</v>
      </c>
      <c r="C88" s="279" t="s">
        <v>372</v>
      </c>
      <c r="D88" s="279"/>
      <c r="E88" s="290"/>
      <c r="F88" s="279"/>
      <c r="G88" s="39"/>
      <c r="H88" s="279"/>
      <c r="I88" s="291"/>
      <c r="J88" s="39"/>
    </row>
    <row r="89" ht="15.6" spans="2:10">
      <c r="B89" s="318" t="s">
        <v>377</v>
      </c>
      <c r="C89" s="319"/>
      <c r="D89" s="319"/>
      <c r="E89" s="320"/>
      <c r="F89" s="317">
        <f>F90+F93+F97+F99</f>
        <v>1109.1</v>
      </c>
      <c r="G89" s="317">
        <f>G90+G93+G97+G99</f>
        <v>10</v>
      </c>
      <c r="H89" s="317">
        <f>H90+H93+H97+H99</f>
        <v>335</v>
      </c>
      <c r="I89" s="317">
        <f>I90+I93+I97+I99</f>
        <v>360</v>
      </c>
      <c r="J89" s="317">
        <f>J90+J93+J97+J99</f>
        <v>404.1</v>
      </c>
    </row>
    <row r="90" ht="15.6" spans="2:10">
      <c r="B90" s="318">
        <v>221</v>
      </c>
      <c r="C90" s="319"/>
      <c r="D90" s="319"/>
      <c r="E90" s="320"/>
      <c r="F90" s="317">
        <f>F91+F92</f>
        <v>150</v>
      </c>
      <c r="G90" s="317">
        <f>G91+G92</f>
        <v>10</v>
      </c>
      <c r="H90" s="317">
        <f>H91+H92</f>
        <v>25</v>
      </c>
      <c r="I90" s="317">
        <f>I91+I92</f>
        <v>50</v>
      </c>
      <c r="J90" s="317">
        <f>J91+J92</f>
        <v>65</v>
      </c>
    </row>
    <row r="91" spans="2:10">
      <c r="B91" s="40">
        <v>2215</v>
      </c>
      <c r="C91" s="298" t="s">
        <v>378</v>
      </c>
      <c r="D91" s="298"/>
      <c r="E91" s="299"/>
      <c r="F91" s="42">
        <f>G91+H91+I91+J91</f>
        <v>150</v>
      </c>
      <c r="G91" s="42">
        <v>10</v>
      </c>
      <c r="H91" s="42">
        <v>25</v>
      </c>
      <c r="I91" s="42">
        <v>50</v>
      </c>
      <c r="J91" s="42">
        <v>65</v>
      </c>
    </row>
    <row r="92" spans="2:10">
      <c r="B92" s="40">
        <v>2218</v>
      </c>
      <c r="C92" s="298" t="s">
        <v>394</v>
      </c>
      <c r="D92" s="298"/>
      <c r="E92" s="299"/>
      <c r="F92" s="42">
        <f>G92+H92+I92+J92</f>
        <v>0</v>
      </c>
      <c r="G92" s="42"/>
      <c r="H92" s="42"/>
      <c r="I92" s="42"/>
      <c r="J92" s="42"/>
    </row>
    <row r="93" spans="2:10">
      <c r="B93" s="160">
        <v>222</v>
      </c>
      <c r="C93" s="161"/>
      <c r="D93" s="161"/>
      <c r="E93" s="162"/>
      <c r="F93" s="306">
        <f>F94+F95+F96</f>
        <v>500</v>
      </c>
      <c r="G93" s="306">
        <f>G94+G95+G96</f>
        <v>0</v>
      </c>
      <c r="H93" s="306">
        <f>H94+H95+H96</f>
        <v>200</v>
      </c>
      <c r="I93" s="306">
        <f>I94+I95+I96</f>
        <v>200</v>
      </c>
      <c r="J93" s="306">
        <f>J94+J95+J96</f>
        <v>100</v>
      </c>
    </row>
    <row r="94" spans="2:10">
      <c r="B94" s="40">
        <v>2221</v>
      </c>
      <c r="C94" s="298" t="s">
        <v>379</v>
      </c>
      <c r="D94" s="298"/>
      <c r="E94" s="299"/>
      <c r="F94" s="42">
        <f>G94+H94+I94+J94</f>
        <v>300</v>
      </c>
      <c r="G94" s="40">
        <v>0</v>
      </c>
      <c r="H94" s="40">
        <v>150</v>
      </c>
      <c r="I94" s="40">
        <v>150</v>
      </c>
      <c r="J94" s="40"/>
    </row>
    <row r="95" spans="2:10">
      <c r="B95" s="40">
        <v>2222</v>
      </c>
      <c r="C95" s="298" t="s">
        <v>380</v>
      </c>
      <c r="D95" s="298"/>
      <c r="E95" s="299"/>
      <c r="F95" s="42">
        <f>G95+H95+I95+J95</f>
        <v>200</v>
      </c>
      <c r="G95" s="42">
        <v>0</v>
      </c>
      <c r="H95" s="42">
        <v>50</v>
      </c>
      <c r="I95" s="42">
        <v>50</v>
      </c>
      <c r="J95" s="42">
        <v>100</v>
      </c>
    </row>
    <row r="96" spans="2:10">
      <c r="B96" s="39">
        <v>2224</v>
      </c>
      <c r="C96" s="279" t="s">
        <v>395</v>
      </c>
      <c r="D96" s="279"/>
      <c r="E96" s="290"/>
      <c r="F96" s="42">
        <f>G96+H96+I96+J96</f>
        <v>0</v>
      </c>
      <c r="G96" s="39"/>
      <c r="H96" s="279"/>
      <c r="I96" s="454"/>
      <c r="J96" s="39"/>
    </row>
    <row r="97" ht="15.6" spans="2:10">
      <c r="B97" s="435">
        <v>223</v>
      </c>
      <c r="C97" s="435"/>
      <c r="D97" s="435"/>
      <c r="E97" s="435"/>
      <c r="F97" s="317">
        <f>F98</f>
        <v>40</v>
      </c>
      <c r="G97" s="317">
        <f>G98</f>
        <v>0</v>
      </c>
      <c r="H97" s="317">
        <f>H98</f>
        <v>10</v>
      </c>
      <c r="I97" s="317">
        <f>I98</f>
        <v>10</v>
      </c>
      <c r="J97" s="317">
        <f>J98</f>
        <v>20</v>
      </c>
    </row>
    <row r="98" spans="2:10">
      <c r="B98" s="40">
        <v>2231</v>
      </c>
      <c r="C98" s="301" t="s">
        <v>382</v>
      </c>
      <c r="D98" s="302"/>
      <c r="E98" s="303"/>
      <c r="F98" s="42">
        <f>G98+H98+I98+J98</f>
        <v>40</v>
      </c>
      <c r="G98" s="42"/>
      <c r="H98" s="42">
        <v>10</v>
      </c>
      <c r="I98" s="42">
        <v>10</v>
      </c>
      <c r="J98" s="42">
        <v>20</v>
      </c>
    </row>
    <row r="99" ht="15.6" spans="2:10">
      <c r="B99" s="318">
        <v>311</v>
      </c>
      <c r="C99" s="319"/>
      <c r="D99" s="319"/>
      <c r="E99" s="320"/>
      <c r="F99" s="306">
        <f>F100</f>
        <v>419.1</v>
      </c>
      <c r="G99" s="306">
        <f>G100</f>
        <v>0</v>
      </c>
      <c r="H99" s="306">
        <f>H100</f>
        <v>100</v>
      </c>
      <c r="I99" s="306">
        <f>I100</f>
        <v>100</v>
      </c>
      <c r="J99" s="306">
        <f>J100</f>
        <v>219.1</v>
      </c>
    </row>
    <row r="100" spans="2:10">
      <c r="B100" s="40">
        <v>3112</v>
      </c>
      <c r="C100" s="326" t="s">
        <v>396</v>
      </c>
      <c r="D100" s="326"/>
      <c r="E100" s="326"/>
      <c r="F100" s="42">
        <f>J100+I100+H100+G100</f>
        <v>419.1</v>
      </c>
      <c r="G100" s="42">
        <v>0</v>
      </c>
      <c r="H100" s="42">
        <v>100</v>
      </c>
      <c r="I100" s="42">
        <v>100</v>
      </c>
      <c r="J100" s="42">
        <v>219.1</v>
      </c>
    </row>
    <row r="101" spans="2:10">
      <c r="B101" s="329"/>
      <c r="C101" s="329"/>
      <c r="D101" s="329"/>
      <c r="E101" s="329"/>
      <c r="F101" s="329"/>
      <c r="G101" s="329"/>
      <c r="H101" s="329"/>
      <c r="I101" s="329"/>
      <c r="J101" s="329"/>
    </row>
    <row r="102" spans="2:10">
      <c r="B102" s="441" t="s">
        <v>397</v>
      </c>
      <c r="C102" s="441"/>
      <c r="D102" s="441"/>
      <c r="E102" s="441"/>
      <c r="F102" s="441"/>
      <c r="G102" s="441"/>
      <c r="H102" s="441"/>
      <c r="I102" s="441"/>
      <c r="J102" s="441"/>
    </row>
    <row r="103" spans="2:10">
      <c r="B103" s="287" t="s">
        <v>364</v>
      </c>
      <c r="C103" s="285" t="s">
        <v>365</v>
      </c>
      <c r="D103" s="285"/>
      <c r="E103" s="286"/>
      <c r="F103" s="285" t="s">
        <v>366</v>
      </c>
      <c r="G103" s="287" t="s">
        <v>367</v>
      </c>
      <c r="H103" s="285" t="s">
        <v>368</v>
      </c>
      <c r="I103" s="288" t="s">
        <v>369</v>
      </c>
      <c r="J103" s="287" t="s">
        <v>370</v>
      </c>
    </row>
    <row r="104" spans="2:10">
      <c r="B104" s="39" t="s">
        <v>371</v>
      </c>
      <c r="C104" s="279" t="s">
        <v>372</v>
      </c>
      <c r="D104" s="279"/>
      <c r="E104" s="290"/>
      <c r="F104" s="279"/>
      <c r="G104" s="39"/>
      <c r="H104" s="279"/>
      <c r="I104" s="291"/>
      <c r="J104" s="39"/>
    </row>
    <row r="105" spans="2:10">
      <c r="B105" s="14" t="s">
        <v>384</v>
      </c>
      <c r="C105" s="15"/>
      <c r="D105" s="15"/>
      <c r="E105" s="16"/>
      <c r="F105" s="306">
        <f>F106+F109+F113+F115</f>
        <v>1961.1</v>
      </c>
      <c r="G105" s="306">
        <f>G106+G109+G113+G115</f>
        <v>126.6</v>
      </c>
      <c r="H105" s="306">
        <f>H106+H109+H113+H115</f>
        <v>583</v>
      </c>
      <c r="I105" s="306">
        <f>I106+I109+I113+I115</f>
        <v>729.4</v>
      </c>
      <c r="J105" s="306">
        <f>J106+J109+J113+J115</f>
        <v>522.1</v>
      </c>
    </row>
    <row r="106" spans="2:10">
      <c r="B106" s="160">
        <v>221</v>
      </c>
      <c r="C106" s="161"/>
      <c r="D106" s="161"/>
      <c r="E106" s="162"/>
      <c r="F106" s="306">
        <f>F107+F108</f>
        <v>222</v>
      </c>
      <c r="G106" s="306">
        <f>G107+G108</f>
        <v>28</v>
      </c>
      <c r="H106" s="306">
        <f>H107+H108</f>
        <v>43</v>
      </c>
      <c r="I106" s="306">
        <f>I107+I108</f>
        <v>68</v>
      </c>
      <c r="J106" s="306">
        <f>J107+J108</f>
        <v>83</v>
      </c>
    </row>
    <row r="107" spans="2:10">
      <c r="B107" s="40">
        <v>2215</v>
      </c>
      <c r="C107" s="298" t="s">
        <v>378</v>
      </c>
      <c r="D107" s="298"/>
      <c r="E107" s="299"/>
      <c r="F107" s="42">
        <f>F91</f>
        <v>150</v>
      </c>
      <c r="G107" s="42">
        <f>G91</f>
        <v>10</v>
      </c>
      <c r="H107" s="42">
        <f>H91</f>
        <v>25</v>
      </c>
      <c r="I107" s="42">
        <f>I91</f>
        <v>50</v>
      </c>
      <c r="J107" s="42">
        <f>J91</f>
        <v>65</v>
      </c>
    </row>
    <row r="108" spans="2:10">
      <c r="B108" s="40">
        <v>2212</v>
      </c>
      <c r="C108" s="298" t="s">
        <v>392</v>
      </c>
      <c r="D108" s="298"/>
      <c r="E108" s="299"/>
      <c r="F108" s="42">
        <f>G108+H108+I108+J108</f>
        <v>72</v>
      </c>
      <c r="G108" s="42">
        <f>G82+G92</f>
        <v>18</v>
      </c>
      <c r="H108" s="42">
        <f>H82+H92</f>
        <v>18</v>
      </c>
      <c r="I108" s="42">
        <f>I82+I92</f>
        <v>18</v>
      </c>
      <c r="J108" s="42">
        <f>J82+J92</f>
        <v>18</v>
      </c>
    </row>
    <row r="109" spans="2:10">
      <c r="B109" s="160">
        <v>222</v>
      </c>
      <c r="C109" s="161"/>
      <c r="D109" s="161"/>
      <c r="E109" s="162"/>
      <c r="F109" s="306">
        <f>F110+F111+F112</f>
        <v>1280</v>
      </c>
      <c r="G109" s="306">
        <f>G110+G111+G112</f>
        <v>98.6</v>
      </c>
      <c r="H109" s="306">
        <f>H110+H111+H112</f>
        <v>430</v>
      </c>
      <c r="I109" s="306">
        <f>I110+I111+I112</f>
        <v>551.4</v>
      </c>
      <c r="J109" s="306">
        <f>J110+J111+J112</f>
        <v>200</v>
      </c>
    </row>
    <row r="110" spans="2:10">
      <c r="B110" s="40">
        <v>2221</v>
      </c>
      <c r="C110" s="298" t="s">
        <v>379</v>
      </c>
      <c r="D110" s="298"/>
      <c r="E110" s="299"/>
      <c r="F110" s="42">
        <f>G110+H110+I110+J110</f>
        <v>300</v>
      </c>
      <c r="G110" s="42">
        <f>G94+G34</f>
        <v>0</v>
      </c>
      <c r="H110" s="42">
        <f t="shared" ref="H110:J110" si="3">H94+H34</f>
        <v>150</v>
      </c>
      <c r="I110" s="42">
        <f>I94</f>
        <v>150</v>
      </c>
      <c r="J110" s="42">
        <f t="shared" si="3"/>
        <v>0</v>
      </c>
    </row>
    <row r="111" spans="2:10">
      <c r="B111" s="40">
        <v>2222</v>
      </c>
      <c r="C111" s="298" t="s">
        <v>380</v>
      </c>
      <c r="D111" s="298"/>
      <c r="E111" s="299"/>
      <c r="F111" s="42">
        <f>G111+H111+I111+J111</f>
        <v>200</v>
      </c>
      <c r="G111" s="42">
        <f t="shared" ref="G111:J111" si="4">G95</f>
        <v>0</v>
      </c>
      <c r="H111" s="42">
        <f t="shared" si="4"/>
        <v>50</v>
      </c>
      <c r="I111" s="42">
        <f t="shared" si="4"/>
        <v>50</v>
      </c>
      <c r="J111" s="42">
        <f t="shared" si="4"/>
        <v>100</v>
      </c>
    </row>
    <row r="112" spans="2:10">
      <c r="B112" s="39">
        <v>2224</v>
      </c>
      <c r="C112" s="279" t="s">
        <v>375</v>
      </c>
      <c r="D112" s="279"/>
      <c r="E112" s="290"/>
      <c r="F112" s="42">
        <f>G112+H112+I112+J112</f>
        <v>780</v>
      </c>
      <c r="G112" s="40">
        <f>G84+G96</f>
        <v>98.6</v>
      </c>
      <c r="H112" s="40">
        <f>H84+H96</f>
        <v>230</v>
      </c>
      <c r="I112" s="40">
        <f>I84+I96</f>
        <v>351.4</v>
      </c>
      <c r="J112" s="40">
        <f>J84+J96</f>
        <v>100</v>
      </c>
    </row>
    <row r="113" spans="2:10">
      <c r="B113" s="160">
        <v>223</v>
      </c>
      <c r="C113" s="161"/>
      <c r="D113" s="161"/>
      <c r="E113" s="162"/>
      <c r="F113" s="306">
        <f>F114</f>
        <v>40</v>
      </c>
      <c r="G113" s="306">
        <f>G114</f>
        <v>0</v>
      </c>
      <c r="H113" s="306">
        <f>H114</f>
        <v>10</v>
      </c>
      <c r="I113" s="306">
        <f>I114</f>
        <v>10</v>
      </c>
      <c r="J113" s="306">
        <f>J114</f>
        <v>20</v>
      </c>
    </row>
    <row r="114" spans="2:10">
      <c r="B114" s="40">
        <v>2231</v>
      </c>
      <c r="C114" s="298" t="s">
        <v>382</v>
      </c>
      <c r="D114" s="298"/>
      <c r="E114" s="299"/>
      <c r="F114" s="42">
        <f>F98</f>
        <v>40</v>
      </c>
      <c r="G114" s="42">
        <f>G98</f>
        <v>0</v>
      </c>
      <c r="H114" s="42">
        <f>H98</f>
        <v>10</v>
      </c>
      <c r="I114" s="42">
        <f>I98</f>
        <v>10</v>
      </c>
      <c r="J114" s="42">
        <f>J98</f>
        <v>20</v>
      </c>
    </row>
    <row r="115" ht="15.6" spans="2:10">
      <c r="B115" s="435">
        <v>311</v>
      </c>
      <c r="C115" s="435"/>
      <c r="D115" s="435"/>
      <c r="E115" s="435"/>
      <c r="F115" s="306">
        <f>G115+H115+I115+J115</f>
        <v>419.1</v>
      </c>
      <c r="G115" s="306">
        <f>G116</f>
        <v>0</v>
      </c>
      <c r="H115" s="306">
        <f t="shared" ref="H115:J115" si="5">H116</f>
        <v>100</v>
      </c>
      <c r="I115" s="306">
        <f t="shared" si="5"/>
        <v>100</v>
      </c>
      <c r="J115" s="306">
        <f t="shared" si="5"/>
        <v>219.1</v>
      </c>
    </row>
    <row r="116" spans="2:10">
      <c r="B116" s="40">
        <v>3112</v>
      </c>
      <c r="C116" s="326" t="s">
        <v>396</v>
      </c>
      <c r="D116" s="326"/>
      <c r="E116" s="326"/>
      <c r="F116" s="42">
        <f>G116+H116+I116+J116</f>
        <v>419.1</v>
      </c>
      <c r="G116" s="42">
        <f>G100</f>
        <v>0</v>
      </c>
      <c r="H116" s="42">
        <f t="shared" ref="H116:J116" si="6">H100</f>
        <v>100</v>
      </c>
      <c r="I116" s="42">
        <f t="shared" si="6"/>
        <v>100</v>
      </c>
      <c r="J116" s="42">
        <f t="shared" si="6"/>
        <v>219.1</v>
      </c>
    </row>
    <row r="117" hidden="1" spans="2:10">
      <c r="B117" s="1"/>
      <c r="C117" s="1"/>
      <c r="D117" s="1"/>
      <c r="E117" s="1"/>
      <c r="F117" s="1"/>
      <c r="G117" s="1"/>
      <c r="H117" s="1"/>
      <c r="I117" s="1"/>
      <c r="J117" s="1"/>
    </row>
    <row r="118" ht="26.25" customHeight="1" spans="2:10">
      <c r="B118" s="1"/>
      <c r="C118" s="1" t="s">
        <v>385</v>
      </c>
      <c r="D118" s="1"/>
      <c r="E118" s="1"/>
      <c r="F118" s="1"/>
      <c r="G118" s="1"/>
      <c r="H118" s="1"/>
      <c r="I118" s="1"/>
      <c r="J118" s="1"/>
    </row>
    <row r="119" ht="25.5" customHeight="1" spans="2:10">
      <c r="B119" s="1"/>
      <c r="C119" s="1" t="s">
        <v>398</v>
      </c>
      <c r="D119" s="1"/>
      <c r="E119" s="1"/>
      <c r="F119" s="1"/>
      <c r="G119" s="1"/>
      <c r="H119" s="1"/>
      <c r="I119" s="1"/>
      <c r="J119" s="1"/>
    </row>
    <row r="120" spans="2:10">
      <c r="B120" s="1"/>
      <c r="C120" s="1"/>
      <c r="D120" s="1"/>
      <c r="E120" s="1"/>
      <c r="F120" s="1"/>
      <c r="G120" s="1"/>
      <c r="H120" s="1"/>
      <c r="I120" s="1"/>
      <c r="J120" s="1"/>
    </row>
    <row r="121" spans="2:10">
      <c r="B121" s="1"/>
      <c r="C121" s="1"/>
      <c r="D121" s="1"/>
      <c r="E121" s="1"/>
      <c r="F121" s="1" t="s">
        <v>347</v>
      </c>
      <c r="G121" s="1"/>
      <c r="H121" s="1"/>
      <c r="I121" s="1"/>
      <c r="J121" s="1"/>
    </row>
    <row r="122" spans="2:10">
      <c r="B122" s="1"/>
      <c r="C122" s="1"/>
      <c r="D122" s="1"/>
      <c r="E122" s="1" t="s">
        <v>348</v>
      </c>
      <c r="F122" s="1"/>
      <c r="G122" s="1"/>
      <c r="H122" s="1"/>
      <c r="I122" s="1"/>
      <c r="J122" s="1"/>
    </row>
    <row r="123" spans="2:10">
      <c r="B123" s="1"/>
      <c r="C123" s="1"/>
      <c r="D123" s="1"/>
      <c r="E123" s="278" t="s">
        <v>349</v>
      </c>
      <c r="F123" s="1"/>
      <c r="G123" s="1"/>
      <c r="H123" s="1"/>
      <c r="I123" s="1"/>
      <c r="J123" s="1"/>
    </row>
    <row r="124" spans="2:10">
      <c r="B124" s="1"/>
      <c r="C124" s="1"/>
      <c r="D124" s="1"/>
      <c r="E124" s="1" t="s">
        <v>399</v>
      </c>
      <c r="F124" s="1"/>
      <c r="G124" s="1"/>
      <c r="H124" s="1"/>
      <c r="I124" s="1"/>
      <c r="J124" s="1"/>
    </row>
    <row r="125" spans="2:10">
      <c r="B125" s="1"/>
      <c r="C125" s="1"/>
      <c r="D125" s="1"/>
      <c r="E125" s="1"/>
      <c r="F125" s="1"/>
      <c r="G125" s="1"/>
      <c r="H125" s="1"/>
      <c r="I125" s="1"/>
      <c r="J125" s="1"/>
    </row>
    <row r="126" spans="2:10">
      <c r="B126" s="1"/>
      <c r="C126" s="1"/>
      <c r="D126" s="1" t="s">
        <v>351</v>
      </c>
      <c r="E126" s="1"/>
      <c r="F126" s="1"/>
      <c r="G126" s="1"/>
      <c r="H126" s="1"/>
      <c r="I126" s="1"/>
      <c r="J126" s="1"/>
    </row>
    <row r="127" spans="2:10">
      <c r="B127" s="1"/>
      <c r="C127" s="1" t="s">
        <v>400</v>
      </c>
      <c r="D127" s="1"/>
      <c r="E127" s="1"/>
      <c r="F127" s="1"/>
      <c r="G127" s="1"/>
      <c r="H127" s="1"/>
      <c r="I127" s="1"/>
      <c r="J127" s="1"/>
    </row>
    <row r="128" spans="2:10">
      <c r="B128" s="1"/>
      <c r="C128" s="1"/>
      <c r="D128" s="1"/>
      <c r="E128" s="1"/>
      <c r="F128" s="1"/>
      <c r="G128" s="1"/>
      <c r="H128" s="1"/>
      <c r="I128" s="1"/>
      <c r="J128" s="1"/>
    </row>
    <row r="129" spans="2:10">
      <c r="B129" s="279" t="s">
        <v>353</v>
      </c>
      <c r="C129" s="279"/>
      <c r="D129" s="279"/>
      <c r="E129" s="279"/>
      <c r="F129" s="1"/>
      <c r="G129" s="1"/>
      <c r="H129" s="1"/>
      <c r="I129" s="1"/>
      <c r="J129" s="1"/>
    </row>
    <row r="130" spans="2:10">
      <c r="B130" s="1" t="s">
        <v>401</v>
      </c>
      <c r="C130" s="1"/>
      <c r="D130" s="1"/>
      <c r="E130" s="1"/>
      <c r="F130" s="1"/>
      <c r="G130" s="1"/>
      <c r="H130" s="1"/>
      <c r="I130" s="1"/>
      <c r="J130" s="1"/>
    </row>
    <row r="131" ht="5.25" customHeight="1" spans="2:10">
      <c r="B131" s="1"/>
      <c r="C131" s="1"/>
      <c r="D131" s="1"/>
      <c r="E131" s="1"/>
      <c r="F131" s="1"/>
      <c r="G131" s="1"/>
      <c r="H131" s="1"/>
      <c r="I131" s="1"/>
      <c r="J131" s="1"/>
    </row>
    <row r="132" spans="2:10">
      <c r="B132" s="279" t="s">
        <v>402</v>
      </c>
      <c r="C132" s="279"/>
      <c r="D132" s="279"/>
      <c r="E132" s="1"/>
      <c r="F132" s="1"/>
      <c r="G132" s="1"/>
      <c r="H132" s="1"/>
      <c r="I132" s="1"/>
      <c r="J132" s="1"/>
    </row>
    <row r="133" spans="2:10">
      <c r="B133" s="1" t="s">
        <v>403</v>
      </c>
      <c r="C133" s="1"/>
      <c r="D133" s="1"/>
      <c r="E133" s="1"/>
      <c r="F133" s="1"/>
      <c r="G133" s="1"/>
      <c r="H133" s="1"/>
      <c r="I133" s="1"/>
      <c r="J133" s="1"/>
    </row>
    <row r="134" ht="9.75" customHeight="1" spans="2:10">
      <c r="B134" s="1"/>
      <c r="C134" s="1"/>
      <c r="D134" s="1"/>
      <c r="E134" s="1"/>
      <c r="F134" s="1"/>
      <c r="G134" s="1"/>
      <c r="H134" s="1"/>
      <c r="I134" s="1"/>
      <c r="J134" s="1"/>
    </row>
    <row r="135" spans="2:10">
      <c r="B135" s="1" t="s">
        <v>404</v>
      </c>
      <c r="C135" s="1"/>
      <c r="D135" s="1"/>
      <c r="E135" s="1"/>
      <c r="F135" s="1"/>
      <c r="G135" s="1"/>
      <c r="H135" s="1"/>
      <c r="I135" s="1"/>
      <c r="J135" s="1"/>
    </row>
    <row r="136" ht="6.75" customHeight="1" spans="2:10">
      <c r="B136" s="1"/>
      <c r="C136" s="1"/>
      <c r="D136" s="1"/>
      <c r="E136" s="1"/>
      <c r="F136" s="1"/>
      <c r="G136" s="1"/>
      <c r="H136" s="1"/>
      <c r="I136" s="1"/>
      <c r="J136" s="1"/>
    </row>
    <row r="137" spans="2:10">
      <c r="B137" s="1" t="s">
        <v>358</v>
      </c>
      <c r="C137" s="1"/>
      <c r="D137" s="1"/>
      <c r="E137" s="1"/>
      <c r="F137" s="1"/>
      <c r="G137" s="1"/>
      <c r="H137" s="1"/>
      <c r="I137" s="1"/>
      <c r="J137" s="1"/>
    </row>
    <row r="138" spans="2:10">
      <c r="B138" s="1" t="s">
        <v>390</v>
      </c>
      <c r="C138" s="1"/>
      <c r="D138" s="1"/>
      <c r="E138" s="1"/>
      <c r="F138" s="1"/>
      <c r="G138" s="1"/>
      <c r="H138" s="1"/>
      <c r="I138" s="1"/>
      <c r="J138" s="1"/>
    </row>
    <row r="139" ht="6.75" customHeight="1" spans="2:10">
      <c r="B139" s="1"/>
      <c r="C139" s="1"/>
      <c r="D139" s="1"/>
      <c r="E139" s="1"/>
      <c r="F139" s="1"/>
      <c r="G139" s="1"/>
      <c r="H139" s="1"/>
      <c r="I139" s="1"/>
      <c r="J139" s="1"/>
    </row>
    <row r="140" spans="2:10">
      <c r="B140" s="1" t="s">
        <v>360</v>
      </c>
      <c r="C140" s="1"/>
      <c r="D140" s="1"/>
      <c r="E140" s="1"/>
      <c r="F140" s="1"/>
      <c r="G140" s="1"/>
      <c r="H140" s="1"/>
      <c r="I140" s="1"/>
      <c r="J140" s="1"/>
    </row>
    <row r="141" spans="2:10">
      <c r="B141" s="1"/>
      <c r="C141" s="1"/>
      <c r="D141" s="1" t="s">
        <v>361</v>
      </c>
      <c r="E141" s="1"/>
      <c r="F141" s="1"/>
      <c r="G141" s="1"/>
      <c r="H141" s="1"/>
      <c r="I141" s="1"/>
      <c r="J141" s="1"/>
    </row>
    <row r="142" spans="2:10">
      <c r="B142" s="1"/>
      <c r="C142" s="1"/>
      <c r="D142" s="1" t="s">
        <v>405</v>
      </c>
      <c r="E142" s="1"/>
      <c r="F142" s="1"/>
      <c r="G142" s="1"/>
      <c r="H142" s="1"/>
      <c r="I142" s="1"/>
      <c r="J142" s="1"/>
    </row>
    <row r="143" spans="2:10">
      <c r="B143" s="279"/>
      <c r="C143" s="279"/>
      <c r="D143" s="279" t="s">
        <v>406</v>
      </c>
      <c r="E143" s="279"/>
      <c r="F143" s="279"/>
      <c r="G143" s="279" t="s">
        <v>407</v>
      </c>
      <c r="H143" s="279"/>
      <c r="I143" s="279"/>
      <c r="J143" s="279"/>
    </row>
    <row r="144" spans="2:10">
      <c r="B144" s="287" t="s">
        <v>364</v>
      </c>
      <c r="C144" s="285" t="s">
        <v>365</v>
      </c>
      <c r="D144" s="285"/>
      <c r="E144" s="286"/>
      <c r="F144" s="455" t="s">
        <v>366</v>
      </c>
      <c r="G144" s="456" t="s">
        <v>367</v>
      </c>
      <c r="H144" s="455" t="s">
        <v>368</v>
      </c>
      <c r="I144" s="421" t="s">
        <v>369</v>
      </c>
      <c r="J144" s="456" t="s">
        <v>370</v>
      </c>
    </row>
    <row r="145" spans="2:10">
      <c r="B145" s="39" t="s">
        <v>371</v>
      </c>
      <c r="C145" s="279" t="s">
        <v>372</v>
      </c>
      <c r="D145" s="279"/>
      <c r="E145" s="290"/>
      <c r="F145" s="279"/>
      <c r="G145" s="39"/>
      <c r="H145" s="279"/>
      <c r="I145" s="291"/>
      <c r="J145" s="39"/>
    </row>
    <row r="146" spans="2:10">
      <c r="B146" s="457">
        <v>1</v>
      </c>
      <c r="C146" s="78" t="s">
        <v>408</v>
      </c>
      <c r="D146" s="78"/>
      <c r="E146" s="458"/>
      <c r="F146" s="459">
        <f>G146</f>
        <v>0</v>
      </c>
      <c r="G146" s="379"/>
      <c r="H146" s="1"/>
      <c r="I146" s="460"/>
      <c r="J146" s="296"/>
    </row>
    <row r="147" spans="2:10">
      <c r="B147" s="40">
        <v>14232400</v>
      </c>
      <c r="C147" s="298" t="s">
        <v>409</v>
      </c>
      <c r="D147" s="298"/>
      <c r="E147" s="299"/>
      <c r="F147" s="42">
        <f>G147+H147+I147+J147</f>
        <v>1300</v>
      </c>
      <c r="G147" s="42">
        <v>325</v>
      </c>
      <c r="H147" s="42">
        <v>325</v>
      </c>
      <c r="I147" s="42">
        <v>325</v>
      </c>
      <c r="J147" s="42">
        <v>325</v>
      </c>
    </row>
    <row r="148" spans="2:10">
      <c r="B148" s="296"/>
      <c r="C148" s="1"/>
      <c r="D148" s="1"/>
      <c r="E148" s="297"/>
      <c r="F148" s="298">
        <f>G148+H148+I148+J148</f>
        <v>0</v>
      </c>
      <c r="G148" s="40"/>
      <c r="H148" s="298"/>
      <c r="I148" s="304"/>
      <c r="J148" s="40"/>
    </row>
    <row r="149" spans="2:10">
      <c r="B149" s="40"/>
      <c r="C149" s="298"/>
      <c r="D149" s="298"/>
      <c r="E149" s="299"/>
      <c r="F149" s="298">
        <f>G149+H149+I149+J149</f>
        <v>0</v>
      </c>
      <c r="G149" s="40"/>
      <c r="H149" s="298"/>
      <c r="I149" s="304"/>
      <c r="J149" s="40"/>
    </row>
    <row r="150" spans="2:10">
      <c r="B150" s="39"/>
      <c r="C150" s="461" t="s">
        <v>410</v>
      </c>
      <c r="D150" s="461"/>
      <c r="E150" s="290"/>
      <c r="F150" s="306">
        <f>F146+F147</f>
        <v>1300</v>
      </c>
      <c r="G150" s="306">
        <f>G146+G147</f>
        <v>325</v>
      </c>
      <c r="H150" s="306">
        <f>H147</f>
        <v>325</v>
      </c>
      <c r="I150" s="306">
        <f>I147</f>
        <v>325</v>
      </c>
      <c r="J150" s="306">
        <f>J147</f>
        <v>325</v>
      </c>
    </row>
    <row r="151" spans="2:10">
      <c r="B151" s="296"/>
      <c r="C151" s="1"/>
      <c r="D151" s="1"/>
      <c r="E151" s="297"/>
      <c r="F151" s="40"/>
      <c r="G151" s="40"/>
      <c r="H151" s="40"/>
      <c r="I151" s="40"/>
      <c r="J151" s="40"/>
    </row>
    <row r="152" spans="2:10">
      <c r="B152" s="40">
        <v>2218</v>
      </c>
      <c r="C152" s="298" t="s">
        <v>394</v>
      </c>
      <c r="D152" s="298"/>
      <c r="E152" s="299"/>
      <c r="F152" s="42">
        <f>G152+H152+I152+J152</f>
        <v>1300</v>
      </c>
      <c r="G152" s="42">
        <v>325</v>
      </c>
      <c r="H152" s="42">
        <v>325</v>
      </c>
      <c r="I152" s="42">
        <v>325</v>
      </c>
      <c r="J152" s="42">
        <v>325</v>
      </c>
    </row>
    <row r="153" spans="2:10">
      <c r="B153" s="40"/>
      <c r="C153" s="298"/>
      <c r="D153" s="298"/>
      <c r="E153" s="299"/>
      <c r="F153" s="298"/>
      <c r="G153" s="40"/>
      <c r="H153" s="298"/>
      <c r="I153" s="304"/>
      <c r="J153" s="40"/>
    </row>
    <row r="154" spans="2:10">
      <c r="B154" s="39"/>
      <c r="C154" s="279"/>
      <c r="D154" s="279"/>
      <c r="E154" s="290"/>
      <c r="F154" s="279"/>
      <c r="G154" s="39"/>
      <c r="H154" s="279"/>
      <c r="I154" s="291"/>
      <c r="J154" s="39"/>
    </row>
    <row r="155" spans="2:10">
      <c r="B155" s="39"/>
      <c r="C155" s="462" t="s">
        <v>411</v>
      </c>
      <c r="D155" s="461"/>
      <c r="E155" s="290"/>
      <c r="F155" s="459">
        <f>SUM(F152:F154)</f>
        <v>1300</v>
      </c>
      <c r="G155" s="306">
        <f>G152</f>
        <v>325</v>
      </c>
      <c r="H155" s="306">
        <f>H152</f>
        <v>325</v>
      </c>
      <c r="I155" s="306">
        <f>I152</f>
        <v>325</v>
      </c>
      <c r="J155" s="306">
        <f>J152</f>
        <v>325</v>
      </c>
    </row>
    <row r="156" ht="12.75" customHeight="1" spans="2:10">
      <c r="B156" s="1"/>
      <c r="C156" s="1"/>
      <c r="D156" s="1"/>
      <c r="E156" s="1"/>
      <c r="F156" s="285"/>
      <c r="G156" s="1"/>
      <c r="H156" s="1"/>
      <c r="I156" s="1"/>
      <c r="J156" s="1"/>
    </row>
    <row r="157" hidden="1" spans="2:10">
      <c r="B157" s="1"/>
      <c r="C157" s="1"/>
      <c r="D157" s="1"/>
      <c r="E157" s="1"/>
      <c r="F157" s="1"/>
      <c r="G157" s="1"/>
      <c r="H157" s="1"/>
      <c r="I157" s="1"/>
      <c r="J157" s="1"/>
    </row>
    <row r="158" spans="2:10">
      <c r="B158" s="1"/>
      <c r="C158" s="1" t="s">
        <v>385</v>
      </c>
      <c r="D158" s="1"/>
      <c r="E158" s="1"/>
      <c r="F158" s="1"/>
      <c r="G158" s="1"/>
      <c r="H158" s="1"/>
      <c r="I158" s="1"/>
      <c r="J158" s="1"/>
    </row>
    <row r="159" ht="24.75" customHeight="1" spans="2:10">
      <c r="B159" s="1"/>
      <c r="C159" s="1" t="s">
        <v>412</v>
      </c>
      <c r="D159" s="1"/>
      <c r="E159" s="1"/>
      <c r="F159" s="1"/>
      <c r="G159" s="1"/>
      <c r="H159" s="1"/>
      <c r="I159" s="1"/>
      <c r="J159" s="1"/>
    </row>
    <row r="160" spans="2:10">
      <c r="B160" s="1"/>
      <c r="C160" s="1"/>
      <c r="D160" s="1"/>
      <c r="E160" s="1"/>
      <c r="F160" s="1"/>
      <c r="G160" s="1"/>
      <c r="H160" s="1"/>
      <c r="I160" s="1"/>
      <c r="J160" s="1"/>
    </row>
    <row r="161" spans="2:10">
      <c r="B161" s="1"/>
      <c r="C161" s="1"/>
      <c r="D161" s="1"/>
      <c r="E161" s="1"/>
      <c r="F161" s="1"/>
      <c r="G161" s="1"/>
      <c r="H161" s="1"/>
      <c r="I161" s="1"/>
      <c r="J161" s="1"/>
    </row>
  </sheetData>
  <mergeCells count="48">
    <mergeCell ref="B19:J19"/>
    <mergeCell ref="B22:E22"/>
    <mergeCell ref="B23:E23"/>
    <mergeCell ref="B26:J26"/>
    <mergeCell ref="B29:E29"/>
    <mergeCell ref="B30:E30"/>
    <mergeCell ref="B33:E33"/>
    <mergeCell ref="B37:E37"/>
    <mergeCell ref="B39:E39"/>
    <mergeCell ref="B44:E44"/>
    <mergeCell ref="B45:E45"/>
    <mergeCell ref="B48:E48"/>
    <mergeCell ref="B52:E52"/>
    <mergeCell ref="B54:E54"/>
    <mergeCell ref="B77:J77"/>
    <mergeCell ref="B80:E80"/>
    <mergeCell ref="B81:E81"/>
    <mergeCell ref="B83:E83"/>
    <mergeCell ref="B86:J86"/>
    <mergeCell ref="B89:E89"/>
    <mergeCell ref="B90:E90"/>
    <mergeCell ref="B93:E93"/>
    <mergeCell ref="B97:E97"/>
    <mergeCell ref="C98:E98"/>
    <mergeCell ref="B99:E99"/>
    <mergeCell ref="C100:E100"/>
    <mergeCell ref="B102:J102"/>
    <mergeCell ref="B105:E105"/>
    <mergeCell ref="B106:E106"/>
    <mergeCell ref="B109:E109"/>
    <mergeCell ref="B113:E113"/>
    <mergeCell ref="B115:E115"/>
    <mergeCell ref="C116:E116"/>
    <mergeCell ref="F20:F21"/>
    <mergeCell ref="F27:F28"/>
    <mergeCell ref="F42:F43"/>
    <mergeCell ref="G20:G21"/>
    <mergeCell ref="G27:G28"/>
    <mergeCell ref="G42:G43"/>
    <mergeCell ref="H20:H21"/>
    <mergeCell ref="H27:H28"/>
    <mergeCell ref="H42:H43"/>
    <mergeCell ref="I20:I21"/>
    <mergeCell ref="I27:I28"/>
    <mergeCell ref="I42:I43"/>
    <mergeCell ref="J20:J21"/>
    <mergeCell ref="J27:J28"/>
    <mergeCell ref="J42:J43"/>
  </mergeCells>
  <pageMargins left="0.7" right="0.7" top="0.75" bottom="0.75" header="0.3" footer="0.3"/>
  <pageSetup paperSize="9" scale="62" fitToHeight="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M141"/>
  <sheetViews>
    <sheetView topLeftCell="A129" workbookViewId="0">
      <selection activeCell="H100" sqref="H100"/>
    </sheetView>
  </sheetViews>
  <sheetFormatPr defaultColWidth="9" defaultRowHeight="14.4"/>
  <cols>
    <col min="2" max="2" width="9.28703703703704" customWidth="1"/>
    <col min="3" max="3" width="35" customWidth="1"/>
    <col min="5" max="5" width="24.5740740740741" customWidth="1"/>
    <col min="6" max="6" width="12" customWidth="1"/>
    <col min="7" max="10" width="9.28703703703704" customWidth="1"/>
  </cols>
  <sheetData>
    <row r="1" ht="21.75" customHeight="1" spans="2:10">
      <c r="B1" s="1"/>
      <c r="C1" s="1"/>
      <c r="D1" s="1"/>
      <c r="E1" s="1"/>
      <c r="F1" s="1" t="s">
        <v>347</v>
      </c>
      <c r="G1" s="1"/>
      <c r="H1" s="1"/>
      <c r="I1" s="1"/>
      <c r="J1" s="1"/>
    </row>
    <row r="2" spans="2:10">
      <c r="B2" s="1"/>
      <c r="C2" s="1"/>
      <c r="D2" s="1"/>
      <c r="E2" s="1" t="s">
        <v>348</v>
      </c>
      <c r="F2" s="1"/>
      <c r="G2" s="1"/>
      <c r="H2" s="1"/>
      <c r="I2" s="1"/>
      <c r="J2" s="1"/>
    </row>
    <row r="3" spans="2:10">
      <c r="B3" s="1"/>
      <c r="C3" s="1"/>
      <c r="D3" s="1"/>
      <c r="E3" s="278" t="s">
        <v>413</v>
      </c>
      <c r="F3" s="1"/>
      <c r="G3" s="1"/>
      <c r="H3" s="1"/>
      <c r="I3" s="1"/>
      <c r="J3" s="1"/>
    </row>
    <row r="4" spans="2:10">
      <c r="B4" s="1"/>
      <c r="C4" s="1"/>
      <c r="D4" s="1"/>
      <c r="E4" s="1" t="s">
        <v>350</v>
      </c>
      <c r="F4" s="1"/>
      <c r="G4" s="1"/>
      <c r="H4" s="1"/>
      <c r="I4" s="1"/>
      <c r="J4" s="1"/>
    </row>
    <row r="5" spans="2:10">
      <c r="B5" s="1"/>
      <c r="C5" s="1"/>
      <c r="D5" s="1" t="s">
        <v>351</v>
      </c>
      <c r="E5" s="1"/>
      <c r="F5" s="1"/>
      <c r="G5" s="1"/>
      <c r="H5" s="1"/>
      <c r="I5" s="1"/>
      <c r="J5" s="1"/>
    </row>
    <row r="6" spans="2:10">
      <c r="B6" s="1"/>
      <c r="C6" s="1" t="s">
        <v>352</v>
      </c>
      <c r="D6" s="1"/>
      <c r="E6" s="1"/>
      <c r="F6" s="1"/>
      <c r="G6" s="1"/>
      <c r="H6" s="1"/>
      <c r="I6" s="1"/>
      <c r="J6" s="1"/>
    </row>
    <row r="7" spans="2:10">
      <c r="B7" s="279" t="s">
        <v>353</v>
      </c>
      <c r="C7" s="279"/>
      <c r="D7" s="279"/>
      <c r="E7" s="279"/>
      <c r="F7" s="1"/>
      <c r="G7" s="1"/>
      <c r="H7" s="1"/>
      <c r="I7" s="1"/>
      <c r="J7" s="1"/>
    </row>
    <row r="8" spans="2:10">
      <c r="B8" s="1" t="s">
        <v>354</v>
      </c>
      <c r="C8" s="1"/>
      <c r="D8" s="1"/>
      <c r="E8" s="1"/>
      <c r="F8" s="1"/>
      <c r="G8" s="1"/>
      <c r="H8" s="1"/>
      <c r="I8" s="1"/>
      <c r="J8" s="1"/>
    </row>
    <row r="9" spans="2:10">
      <c r="B9" s="279" t="s">
        <v>414</v>
      </c>
      <c r="C9" s="279"/>
      <c r="D9" s="279"/>
      <c r="E9" s="1"/>
      <c r="F9" s="1"/>
      <c r="G9" s="1"/>
      <c r="H9" s="1"/>
      <c r="I9" s="1"/>
      <c r="J9" s="1"/>
    </row>
    <row r="10" spans="2:10">
      <c r="B10" s="1" t="s">
        <v>356</v>
      </c>
      <c r="C10" s="1"/>
      <c r="D10" s="1"/>
      <c r="E10" s="1"/>
      <c r="F10" s="1"/>
      <c r="G10" s="1"/>
      <c r="H10" s="1"/>
      <c r="I10" s="1"/>
      <c r="J10" s="1"/>
    </row>
    <row r="11" spans="2:10">
      <c r="B11" s="1" t="s">
        <v>415</v>
      </c>
      <c r="C11" s="1"/>
      <c r="D11" s="1"/>
      <c r="E11" s="1"/>
      <c r="F11" s="1"/>
      <c r="G11" s="1"/>
      <c r="H11" s="1"/>
      <c r="I11" s="1"/>
      <c r="J11" s="1"/>
    </row>
    <row r="12" spans="2:10">
      <c r="B12" s="1" t="s">
        <v>358</v>
      </c>
      <c r="C12" s="1"/>
      <c r="D12" s="1"/>
      <c r="E12" s="1"/>
      <c r="F12" s="1"/>
      <c r="G12" s="1"/>
      <c r="H12" s="1"/>
      <c r="I12" s="1"/>
      <c r="J12" s="1"/>
    </row>
    <row r="13" spans="2:10">
      <c r="B13" s="1" t="s">
        <v>416</v>
      </c>
      <c r="C13" s="1"/>
      <c r="D13" s="1"/>
      <c r="E13" s="1"/>
      <c r="F13" s="1"/>
      <c r="G13" s="1"/>
      <c r="H13" s="1"/>
      <c r="I13" s="1"/>
      <c r="J13" s="1"/>
    </row>
    <row r="14" spans="2:10">
      <c r="B14" s="1" t="s">
        <v>360</v>
      </c>
      <c r="C14" s="1"/>
      <c r="D14" s="1"/>
      <c r="E14" s="1"/>
      <c r="F14" s="1"/>
      <c r="G14" s="1"/>
      <c r="H14" s="1"/>
      <c r="I14" s="1"/>
      <c r="J14" s="1"/>
    </row>
    <row r="15" ht="14.25" customHeight="1" spans="2:10">
      <c r="B15" s="1"/>
      <c r="C15" s="1"/>
      <c r="D15" s="1" t="s">
        <v>417</v>
      </c>
      <c r="E15" s="1"/>
      <c r="F15" s="331"/>
      <c r="G15" s="331"/>
      <c r="H15" s="331"/>
      <c r="I15" s="331"/>
      <c r="J15" s="331"/>
    </row>
    <row r="16" hidden="1" spans="2:10">
      <c r="B16" s="1"/>
      <c r="C16" s="1"/>
      <c r="D16" s="1"/>
      <c r="E16" s="1"/>
      <c r="F16" s="331"/>
      <c r="G16" s="331"/>
      <c r="H16" s="331"/>
      <c r="I16" s="331"/>
      <c r="J16" s="331"/>
    </row>
    <row r="17" spans="2:13">
      <c r="B17" s="30" t="s">
        <v>363</v>
      </c>
      <c r="C17" s="30"/>
      <c r="D17" s="30"/>
      <c r="E17" s="30"/>
      <c r="F17" s="30"/>
      <c r="G17" s="30"/>
      <c r="H17" s="30"/>
      <c r="I17" s="30"/>
      <c r="J17" s="30"/>
    </row>
    <row r="18" spans="2:13">
      <c r="B18" s="287" t="s">
        <v>364</v>
      </c>
      <c r="C18" s="285" t="s">
        <v>365</v>
      </c>
      <c r="D18" s="285"/>
      <c r="E18" s="286"/>
      <c r="F18" s="324" t="s">
        <v>366</v>
      </c>
      <c r="G18" s="324" t="s">
        <v>367</v>
      </c>
      <c r="H18" s="324" t="s">
        <v>368</v>
      </c>
      <c r="I18" s="324" t="s">
        <v>369</v>
      </c>
      <c r="J18" s="324" t="s">
        <v>370</v>
      </c>
      <c r="M18" t="s">
        <v>418</v>
      </c>
    </row>
    <row r="19" ht="10.5" customHeight="1" spans="2:13">
      <c r="B19" s="39" t="s">
        <v>371</v>
      </c>
      <c r="C19" s="279" t="s">
        <v>372</v>
      </c>
      <c r="D19" s="279"/>
      <c r="E19" s="290"/>
      <c r="F19" s="325"/>
      <c r="G19" s="325"/>
      <c r="H19" s="325"/>
      <c r="I19" s="325"/>
      <c r="J19" s="325"/>
    </row>
    <row r="20" ht="15.6" spans="2:13">
      <c r="B20" s="318" t="s">
        <v>374</v>
      </c>
      <c r="C20" s="319"/>
      <c r="D20" s="319"/>
      <c r="E20" s="320"/>
      <c r="F20" s="317">
        <f>F21+F23+F25</f>
        <v>1617.9</v>
      </c>
      <c r="G20" s="317">
        <f>G21+G23+G25</f>
        <v>366.9</v>
      </c>
      <c r="H20" s="317">
        <f>H21+H23+H25</f>
        <v>367.1</v>
      </c>
      <c r="I20" s="317">
        <f>I21+I23+I25</f>
        <v>517</v>
      </c>
      <c r="J20" s="317">
        <f>J21+J23+J25</f>
        <v>366.9</v>
      </c>
    </row>
    <row r="21" ht="15.6" spans="2:13">
      <c r="B21" s="318">
        <v>211</v>
      </c>
      <c r="C21" s="319"/>
      <c r="D21" s="319"/>
      <c r="E21" s="320"/>
      <c r="F21" s="317">
        <f>F22</f>
        <v>1249.7</v>
      </c>
      <c r="G21" s="317">
        <f>G22</f>
        <v>312.4</v>
      </c>
      <c r="H21" s="317">
        <f>H22</f>
        <v>312.4</v>
      </c>
      <c r="I21" s="317">
        <f>I22</f>
        <v>312.5</v>
      </c>
      <c r="J21" s="317">
        <f>J22</f>
        <v>312.4</v>
      </c>
    </row>
    <row r="22" spans="2:13">
      <c r="B22" s="296">
        <v>2111</v>
      </c>
      <c r="C22" s="1" t="s">
        <v>419</v>
      </c>
      <c r="D22" s="1"/>
      <c r="E22" s="297"/>
      <c r="F22" s="42">
        <f>G22+H22+I22+J22</f>
        <v>1249.7</v>
      </c>
      <c r="G22" s="379">
        <v>312.4</v>
      </c>
      <c r="H22" s="379">
        <v>312.4</v>
      </c>
      <c r="I22" s="379">
        <v>312.5</v>
      </c>
      <c r="J22" s="379">
        <v>312.4</v>
      </c>
    </row>
    <row r="23" ht="15.6" spans="2:13">
      <c r="B23" s="318">
        <v>212</v>
      </c>
      <c r="C23" s="319"/>
      <c r="D23" s="319"/>
      <c r="E23" s="320"/>
      <c r="F23" s="317">
        <f>F24</f>
        <v>218.2</v>
      </c>
      <c r="G23" s="317">
        <f>G24</f>
        <v>54.5</v>
      </c>
      <c r="H23" s="317">
        <f>H24</f>
        <v>54.7</v>
      </c>
      <c r="I23" s="317">
        <f>I24</f>
        <v>54.5</v>
      </c>
      <c r="J23" s="317">
        <f>J24</f>
        <v>54.5</v>
      </c>
    </row>
    <row r="24" spans="2:13">
      <c r="B24" s="40">
        <v>2121</v>
      </c>
      <c r="C24" s="298" t="s">
        <v>420</v>
      </c>
      <c r="D24" s="298"/>
      <c r="E24" s="299"/>
      <c r="F24" s="42">
        <f>G24+H24+I24+J24</f>
        <v>218.2</v>
      </c>
      <c r="G24" s="40">
        <v>54.5</v>
      </c>
      <c r="H24" s="40">
        <v>54.7</v>
      </c>
      <c r="I24" s="40">
        <v>54.5</v>
      </c>
      <c r="J24" s="40">
        <v>54.5</v>
      </c>
    </row>
    <row r="25" ht="15.6" spans="2:13">
      <c r="B25" s="292">
        <v>222</v>
      </c>
      <c r="C25" s="293"/>
      <c r="D25" s="293"/>
      <c r="E25" s="294"/>
      <c r="F25" s="306">
        <f>F27</f>
        <v>150</v>
      </c>
      <c r="G25" s="295"/>
      <c r="H25" s="295"/>
      <c r="I25" s="414">
        <f>I27</f>
        <v>150</v>
      </c>
      <c r="J25" s="414">
        <f>J27</f>
        <v>0</v>
      </c>
    </row>
    <row r="26" spans="2:13">
      <c r="B26" s="40"/>
      <c r="C26" s="1"/>
      <c r="D26" s="1"/>
      <c r="E26" s="1"/>
      <c r="F26" s="42">
        <f>G26+H26+I26+J26</f>
        <v>0</v>
      </c>
      <c r="G26" s="42"/>
      <c r="H26" s="42"/>
      <c r="I26" s="42"/>
      <c r="J26" s="42"/>
    </row>
    <row r="27" spans="2:13">
      <c r="B27" s="40">
        <v>2224</v>
      </c>
      <c r="C27" s="310" t="s">
        <v>381</v>
      </c>
      <c r="D27" s="311"/>
      <c r="E27" s="312"/>
      <c r="F27" s="42">
        <f>G27+H27+I27+J27</f>
        <v>150</v>
      </c>
      <c r="G27" s="415"/>
      <c r="H27" s="415"/>
      <c r="I27" s="305">
        <v>150</v>
      </c>
      <c r="J27" s="305"/>
    </row>
    <row r="28" spans="2:13">
      <c r="B28" s="30" t="s">
        <v>376</v>
      </c>
      <c r="C28" s="30"/>
      <c r="D28" s="30"/>
      <c r="E28" s="30"/>
      <c r="F28" s="30"/>
      <c r="G28" s="30"/>
      <c r="H28" s="30"/>
      <c r="I28" s="30"/>
      <c r="J28" s="30"/>
    </row>
    <row r="29" spans="2:13">
      <c r="B29" s="287" t="s">
        <v>364</v>
      </c>
      <c r="C29" s="285" t="s">
        <v>365</v>
      </c>
      <c r="D29" s="285"/>
      <c r="E29" s="286"/>
      <c r="F29" s="324" t="s">
        <v>366</v>
      </c>
      <c r="G29" s="324" t="s">
        <v>367</v>
      </c>
      <c r="H29" s="324" t="s">
        <v>368</v>
      </c>
      <c r="I29" s="324" t="s">
        <v>369</v>
      </c>
      <c r="J29" s="324" t="s">
        <v>370</v>
      </c>
    </row>
    <row r="30" ht="12" customHeight="1" spans="2:13">
      <c r="B30" s="39" t="s">
        <v>371</v>
      </c>
      <c r="C30" s="279" t="s">
        <v>372</v>
      </c>
      <c r="D30" s="279"/>
      <c r="E30" s="290"/>
      <c r="F30" s="325"/>
      <c r="G30" s="325"/>
      <c r="H30" s="325"/>
      <c r="I30" s="325"/>
      <c r="J30" s="325"/>
    </row>
    <row r="31" ht="15.6" spans="2:13">
      <c r="B31" s="318" t="s">
        <v>377</v>
      </c>
      <c r="C31" s="319"/>
      <c r="D31" s="319"/>
      <c r="E31" s="320"/>
      <c r="F31" s="317">
        <f>F32+F34+F36+F39+F43</f>
        <v>641.4</v>
      </c>
      <c r="G31" s="317">
        <f>G32+G34+G36+G39+G43</f>
        <v>132.2</v>
      </c>
      <c r="H31" s="317">
        <f>H32+H34+H36+H39+H43</f>
        <v>27.4</v>
      </c>
      <c r="I31" s="317">
        <f>I32+I34+I36+I39+I43</f>
        <v>235.9</v>
      </c>
      <c r="J31" s="317">
        <f>J32+J34+J36+J39+J43</f>
        <v>245.9</v>
      </c>
    </row>
    <row r="32" ht="15.6" spans="2:13">
      <c r="B32" s="318">
        <v>211</v>
      </c>
      <c r="C32" s="319"/>
      <c r="D32" s="319"/>
      <c r="E32" s="320"/>
      <c r="F32" s="232">
        <f>F33</f>
        <v>56.3</v>
      </c>
      <c r="G32" s="317">
        <f>G33</f>
        <v>14</v>
      </c>
      <c r="H32" s="317">
        <f>H33</f>
        <v>14.1</v>
      </c>
      <c r="I32" s="232">
        <f>I33</f>
        <v>14.1</v>
      </c>
      <c r="J32" s="232">
        <f>J33</f>
        <v>14.1</v>
      </c>
    </row>
    <row r="33" spans="2:10">
      <c r="B33" s="296">
        <v>2111</v>
      </c>
      <c r="C33" s="1" t="s">
        <v>419</v>
      </c>
      <c r="D33" s="1"/>
      <c r="E33" s="297"/>
      <c r="F33" s="42">
        <f>G33+H33+I33+J33</f>
        <v>56.3</v>
      </c>
      <c r="G33" s="42">
        <v>14</v>
      </c>
      <c r="H33" s="42">
        <v>14.1</v>
      </c>
      <c r="I33" s="42">
        <v>14.1</v>
      </c>
      <c r="J33" s="42">
        <v>14.1</v>
      </c>
    </row>
    <row r="34" ht="15.6" spans="2:10">
      <c r="B34" s="318">
        <v>212</v>
      </c>
      <c r="C34" s="319"/>
      <c r="D34" s="319"/>
      <c r="E34" s="320"/>
      <c r="F34" s="232">
        <f>F35</f>
        <v>7.1</v>
      </c>
      <c r="G34" s="232">
        <f>G35</f>
        <v>1.7</v>
      </c>
      <c r="H34" s="232">
        <f>H35</f>
        <v>1.8</v>
      </c>
      <c r="I34" s="317">
        <f>I35</f>
        <v>1.8</v>
      </c>
      <c r="J34" s="232">
        <f>J35</f>
        <v>1.8</v>
      </c>
    </row>
    <row r="35" spans="2:10">
      <c r="B35" s="40">
        <v>2121</v>
      </c>
      <c r="C35" s="298" t="s">
        <v>420</v>
      </c>
      <c r="D35" s="298"/>
      <c r="E35" s="299"/>
      <c r="F35" s="42">
        <f>G35+H35+I35+J35</f>
        <v>7.1</v>
      </c>
      <c r="G35" s="42">
        <v>1.7</v>
      </c>
      <c r="H35" s="42">
        <v>1.8</v>
      </c>
      <c r="I35" s="42">
        <v>1.8</v>
      </c>
      <c r="J35" s="42">
        <v>1.8</v>
      </c>
    </row>
    <row r="36" ht="15.6" spans="2:10">
      <c r="B36" s="318">
        <v>221</v>
      </c>
      <c r="C36" s="319"/>
      <c r="D36" s="319"/>
      <c r="E36" s="320"/>
      <c r="F36" s="317">
        <f>F37+F38</f>
        <v>48</v>
      </c>
      <c r="G36" s="317">
        <f>G38+G37</f>
        <v>16.5</v>
      </c>
      <c r="H36" s="317">
        <f>H38+H37</f>
        <v>11.5</v>
      </c>
      <c r="I36" s="317">
        <f>I38+I37</f>
        <v>5</v>
      </c>
      <c r="J36" s="317">
        <f>J38+J37</f>
        <v>15</v>
      </c>
    </row>
    <row r="37" spans="2:10">
      <c r="B37" s="296">
        <v>2211</v>
      </c>
      <c r="C37" s="1" t="s">
        <v>421</v>
      </c>
      <c r="D37" s="1"/>
      <c r="E37" s="297"/>
      <c r="F37" s="42">
        <f>G37+H37+I37+J37</f>
        <v>13</v>
      </c>
      <c r="G37" s="40">
        <v>6.5</v>
      </c>
      <c r="H37" s="42">
        <v>6.5</v>
      </c>
      <c r="I37" s="42"/>
      <c r="J37" s="42"/>
    </row>
    <row r="38" ht="15.6" spans="2:10">
      <c r="B38" s="40">
        <v>2215</v>
      </c>
      <c r="C38" s="298" t="s">
        <v>378</v>
      </c>
      <c r="D38" s="298"/>
      <c r="E38" s="299"/>
      <c r="F38" s="416">
        <f>G38+H38+I38+J38</f>
        <v>35</v>
      </c>
      <c r="G38" s="317">
        <v>10</v>
      </c>
      <c r="H38" s="42">
        <v>5</v>
      </c>
      <c r="I38" s="42">
        <v>5</v>
      </c>
      <c r="J38" s="317">
        <v>15</v>
      </c>
    </row>
    <row r="39" ht="15.6" spans="2:10">
      <c r="B39" s="318">
        <v>222</v>
      </c>
      <c r="C39" s="319"/>
      <c r="D39" s="319"/>
      <c r="E39" s="320"/>
      <c r="F39" s="317">
        <f>F40+F41+F42</f>
        <v>130</v>
      </c>
      <c r="G39" s="317">
        <f>G40+G41</f>
        <v>100</v>
      </c>
      <c r="H39" s="317">
        <f>H40+H41</f>
        <v>0</v>
      </c>
      <c r="I39" s="317">
        <f>I40+I41</f>
        <v>15</v>
      </c>
      <c r="J39" s="317">
        <f>J40+J41</f>
        <v>15</v>
      </c>
    </row>
    <row r="40" ht="15.6" spans="2:10">
      <c r="B40" s="417">
        <v>2221</v>
      </c>
      <c r="C40" s="108" t="s">
        <v>422</v>
      </c>
      <c r="D40" s="108"/>
      <c r="E40" s="108"/>
      <c r="F40" s="416">
        <f>G40+H40+I40+J40</f>
        <v>100</v>
      </c>
      <c r="G40" s="418">
        <v>100</v>
      </c>
      <c r="H40" s="416"/>
      <c r="I40" s="317"/>
      <c r="J40" s="317"/>
    </row>
    <row r="41" spans="2:10">
      <c r="B41" s="40">
        <v>2222</v>
      </c>
      <c r="C41" s="298" t="s">
        <v>380</v>
      </c>
      <c r="D41" s="298"/>
      <c r="E41" s="299"/>
      <c r="F41" s="42">
        <f>G41+H41+I41+J41</f>
        <v>30</v>
      </c>
      <c r="G41" s="42"/>
      <c r="H41" s="42"/>
      <c r="I41" s="42">
        <v>15</v>
      </c>
      <c r="J41" s="42">
        <v>15</v>
      </c>
    </row>
    <row r="42" spans="2:10">
      <c r="B42" s="40">
        <v>2224</v>
      </c>
      <c r="C42" s="298" t="s">
        <v>381</v>
      </c>
      <c r="D42" s="298"/>
      <c r="E42" s="299"/>
      <c r="F42" s="42">
        <f>G42+H42+I42+J42</f>
        <v>0</v>
      </c>
      <c r="G42" s="42"/>
      <c r="H42" s="42"/>
      <c r="I42" s="42"/>
      <c r="J42" s="42"/>
    </row>
    <row r="43" ht="15.6" spans="2:10">
      <c r="B43" s="184">
        <v>311</v>
      </c>
      <c r="C43" s="185"/>
      <c r="D43" s="185"/>
      <c r="E43" s="186"/>
      <c r="F43" s="209">
        <f>F44</f>
        <v>400</v>
      </c>
      <c r="G43" s="209">
        <f>G44</f>
        <v>0</v>
      </c>
      <c r="H43" s="209">
        <f>H44</f>
        <v>0</v>
      </c>
      <c r="I43" s="209">
        <f>I44</f>
        <v>200</v>
      </c>
      <c r="J43" s="209">
        <f>J44</f>
        <v>200</v>
      </c>
    </row>
    <row r="44" ht="14.25" customHeight="1" spans="2:10">
      <c r="B44" s="40">
        <v>3112</v>
      </c>
      <c r="C44" s="301" t="s">
        <v>383</v>
      </c>
      <c r="D44" s="302"/>
      <c r="E44" s="303"/>
      <c r="F44" s="42">
        <f>G44+H44+I44+J44</f>
        <v>400</v>
      </c>
      <c r="G44" s="42"/>
      <c r="H44" s="42"/>
      <c r="I44" s="42">
        <v>200</v>
      </c>
      <c r="J44" s="42">
        <v>200</v>
      </c>
    </row>
    <row r="45" ht="12.75" hidden="1" customHeight="1" spans="2:10">
      <c r="B45" s="176"/>
      <c r="C45" s="176"/>
      <c r="D45" s="176"/>
      <c r="E45" s="176"/>
      <c r="F45" s="176"/>
      <c r="G45" s="176"/>
      <c r="H45" s="176"/>
      <c r="I45" s="176"/>
      <c r="J45" s="176"/>
    </row>
    <row r="46" hidden="1" spans="2:10">
      <c r="B46" s="176"/>
      <c r="C46" s="176"/>
      <c r="D46" s="176"/>
      <c r="E46" s="176"/>
      <c r="F46" s="176"/>
      <c r="G46" s="176"/>
      <c r="H46" s="176"/>
      <c r="I46" s="176"/>
      <c r="J46" s="176"/>
    </row>
    <row r="47" ht="15.6" hidden="1" spans="2:10">
      <c r="B47" s="419"/>
      <c r="C47" s="419"/>
      <c r="D47" s="419"/>
      <c r="E47" s="419"/>
      <c r="F47" s="420"/>
      <c r="G47" s="420"/>
      <c r="H47" s="420"/>
      <c r="I47" s="420"/>
      <c r="J47" s="420"/>
    </row>
    <row r="48" spans="2:10">
      <c r="B48" s="329"/>
      <c r="C48" s="329"/>
      <c r="D48" s="329"/>
      <c r="E48" s="329"/>
      <c r="F48" s="365"/>
      <c r="G48" s="365"/>
      <c r="H48" s="365"/>
      <c r="I48" s="365"/>
      <c r="J48" s="365"/>
    </row>
    <row r="49" ht="4.5" customHeight="1" spans="2:10">
      <c r="B49" s="421" t="s">
        <v>364</v>
      </c>
      <c r="C49" s="422" t="s">
        <v>365</v>
      </c>
      <c r="D49" s="423"/>
      <c r="E49" s="423"/>
      <c r="F49" s="324" t="s">
        <v>366</v>
      </c>
      <c r="G49" s="324" t="s">
        <v>367</v>
      </c>
      <c r="H49" s="324" t="s">
        <v>368</v>
      </c>
      <c r="I49" s="324" t="s">
        <v>369</v>
      </c>
      <c r="J49" s="324" t="s">
        <v>370</v>
      </c>
    </row>
    <row r="50" ht="4.5" hidden="1" customHeight="1" spans="2:10">
      <c r="B50" s="424"/>
      <c r="C50" s="425"/>
      <c r="D50" s="413"/>
      <c r="E50" s="413"/>
      <c r="F50" s="426"/>
      <c r="G50" s="426"/>
      <c r="H50" s="426"/>
      <c r="I50" s="426"/>
      <c r="J50" s="426"/>
    </row>
    <row r="51" ht="4.5" customHeight="1" spans="2:10">
      <c r="B51" s="424"/>
      <c r="C51" s="425"/>
      <c r="D51" s="413"/>
      <c r="E51" s="413"/>
      <c r="F51" s="426"/>
      <c r="G51" s="426"/>
      <c r="H51" s="426"/>
      <c r="I51" s="426"/>
      <c r="J51" s="426"/>
    </row>
    <row r="52" spans="2:10">
      <c r="B52" s="39" t="s">
        <v>371</v>
      </c>
      <c r="C52" s="279" t="s">
        <v>372</v>
      </c>
      <c r="D52" s="279"/>
      <c r="E52" s="279"/>
      <c r="F52" s="325"/>
      <c r="G52" s="325"/>
      <c r="H52" s="325"/>
      <c r="I52" s="325"/>
      <c r="J52" s="325"/>
    </row>
    <row r="53" spans="2:10">
      <c r="B53" s="14" t="s">
        <v>384</v>
      </c>
      <c r="C53" s="427"/>
      <c r="D53" s="427"/>
      <c r="E53" s="428"/>
      <c r="F53" s="306">
        <f>F54+F56+F58+F61+F65</f>
        <v>2259.3</v>
      </c>
      <c r="G53" s="306">
        <f>G54+G56+G58+G61+G65</f>
        <v>499.1</v>
      </c>
      <c r="H53" s="306">
        <f>H54+H56+H58+H61+H65</f>
        <v>394.5</v>
      </c>
      <c r="I53" s="306">
        <f>I54+I56+I58+I61+I65</f>
        <v>752.9</v>
      </c>
      <c r="J53" s="306">
        <f>J54+J56+J58+J61+J65</f>
        <v>612.8</v>
      </c>
    </row>
    <row r="54" spans="2:10">
      <c r="B54" s="160">
        <v>211</v>
      </c>
      <c r="C54" s="161"/>
      <c r="D54" s="161"/>
      <c r="E54" s="162"/>
      <c r="F54" s="306">
        <f>F55</f>
        <v>1306</v>
      </c>
      <c r="G54" s="306">
        <f>G55</f>
        <v>326.4</v>
      </c>
      <c r="H54" s="306">
        <f>H55</f>
        <v>326.5</v>
      </c>
      <c r="I54" s="306">
        <f>I55</f>
        <v>326.6</v>
      </c>
      <c r="J54" s="306">
        <f>J55</f>
        <v>326.5</v>
      </c>
    </row>
    <row r="55" spans="2:10">
      <c r="B55" s="296">
        <v>2111</v>
      </c>
      <c r="C55" s="1" t="s">
        <v>419</v>
      </c>
      <c r="D55" s="1"/>
      <c r="E55" s="297"/>
      <c r="F55" s="42">
        <f>G55+H55+I55+J55</f>
        <v>1306</v>
      </c>
      <c r="G55" s="42">
        <f>G22+G33</f>
        <v>326.4</v>
      </c>
      <c r="H55" s="42">
        <f>H22+H33</f>
        <v>326.5</v>
      </c>
      <c r="I55" s="42">
        <f>I22+I33</f>
        <v>326.6</v>
      </c>
      <c r="J55" s="42">
        <f>J22+J33</f>
        <v>326.5</v>
      </c>
    </row>
    <row r="56" spans="2:10">
      <c r="B56" s="160">
        <v>212</v>
      </c>
      <c r="C56" s="161"/>
      <c r="D56" s="161"/>
      <c r="E56" s="162"/>
      <c r="F56" s="306">
        <f>F57</f>
        <v>225.3</v>
      </c>
      <c r="G56" s="306">
        <f>G57</f>
        <v>56.2</v>
      </c>
      <c r="H56" s="306">
        <f>H57</f>
        <v>56.5</v>
      </c>
      <c r="I56" s="306">
        <f>I57</f>
        <v>56.3</v>
      </c>
      <c r="J56" s="306">
        <f>J57</f>
        <v>56.3</v>
      </c>
    </row>
    <row r="57" spans="2:10">
      <c r="B57" s="40">
        <v>2121</v>
      </c>
      <c r="C57" s="298" t="s">
        <v>420</v>
      </c>
      <c r="D57" s="298"/>
      <c r="E57" s="299"/>
      <c r="F57" s="42">
        <f>G57+H57+I57+J57</f>
        <v>225.3</v>
      </c>
      <c r="G57" s="42">
        <f>G24+G35</f>
        <v>56.2</v>
      </c>
      <c r="H57" s="42">
        <f>H24+H35</f>
        <v>56.5</v>
      </c>
      <c r="I57" s="42">
        <f>I24+I35</f>
        <v>56.3</v>
      </c>
      <c r="J57" s="42">
        <f>J24+J35</f>
        <v>56.3</v>
      </c>
    </row>
    <row r="58" spans="2:10">
      <c r="B58" s="160">
        <v>221</v>
      </c>
      <c r="C58" s="161"/>
      <c r="D58" s="161"/>
      <c r="E58" s="162"/>
      <c r="F58" s="306">
        <f>F59+F60</f>
        <v>48</v>
      </c>
      <c r="G58" s="306">
        <f>G59+G60</f>
        <v>16.5</v>
      </c>
      <c r="H58" s="306">
        <f>H59+H60</f>
        <v>11.5</v>
      </c>
      <c r="I58" s="306">
        <f>I59+I60</f>
        <v>5</v>
      </c>
      <c r="J58" s="306">
        <f>J59+J60</f>
        <v>15</v>
      </c>
    </row>
    <row r="59" spans="2:10">
      <c r="B59" s="296">
        <v>2211</v>
      </c>
      <c r="C59" s="1" t="s">
        <v>421</v>
      </c>
      <c r="D59" s="1"/>
      <c r="E59" s="297"/>
      <c r="F59" s="42">
        <f>G59+H59+I59+J59</f>
        <v>13</v>
      </c>
      <c r="G59" s="42">
        <f t="shared" ref="G59:J60" si="0">G37</f>
        <v>6.5</v>
      </c>
      <c r="H59" s="42">
        <f t="shared" si="0"/>
        <v>6.5</v>
      </c>
      <c r="I59" s="42">
        <f t="shared" si="0"/>
        <v>0</v>
      </c>
      <c r="J59" s="42">
        <f t="shared" si="0"/>
        <v>0</v>
      </c>
    </row>
    <row r="60" spans="2:10">
      <c r="B60" s="40">
        <v>2215</v>
      </c>
      <c r="C60" s="298" t="s">
        <v>378</v>
      </c>
      <c r="D60" s="298"/>
      <c r="E60" s="299"/>
      <c r="F60" s="42">
        <f>G60+H60+I60+J60</f>
        <v>35</v>
      </c>
      <c r="G60" s="42">
        <f t="shared" si="0"/>
        <v>10</v>
      </c>
      <c r="H60" s="42">
        <f t="shared" si="0"/>
        <v>5</v>
      </c>
      <c r="I60" s="42">
        <f t="shared" si="0"/>
        <v>5</v>
      </c>
      <c r="J60" s="42">
        <f t="shared" si="0"/>
        <v>15</v>
      </c>
    </row>
    <row r="61" ht="15.6" spans="2:10">
      <c r="B61" s="318">
        <v>222</v>
      </c>
      <c r="C61" s="319"/>
      <c r="D61" s="319"/>
      <c r="E61" s="320"/>
      <c r="F61" s="317">
        <f>F62+F63+F64</f>
        <v>280</v>
      </c>
      <c r="G61" s="317">
        <f>G62+G63+G64</f>
        <v>100</v>
      </c>
      <c r="H61" s="317">
        <f>H62+H63+H64</f>
        <v>0</v>
      </c>
      <c r="I61" s="317">
        <f>I62+I63+I64</f>
        <v>165</v>
      </c>
      <c r="J61" s="317">
        <f>J62+J63+J64</f>
        <v>15</v>
      </c>
    </row>
    <row r="62" ht="15.6" spans="2:10">
      <c r="B62" s="417">
        <v>2221</v>
      </c>
      <c r="C62" s="108" t="s">
        <v>422</v>
      </c>
      <c r="D62" s="108"/>
      <c r="E62" s="108"/>
      <c r="F62" s="416">
        <f>G62+H62+I62+J62</f>
        <v>100</v>
      </c>
      <c r="G62" s="416">
        <f>G40</f>
        <v>100</v>
      </c>
      <c r="H62" s="416">
        <v>0</v>
      </c>
      <c r="I62" s="416">
        <f>I40</f>
        <v>0</v>
      </c>
      <c r="J62" s="416">
        <f>J40</f>
        <v>0</v>
      </c>
    </row>
    <row r="63" spans="2:10">
      <c r="B63" s="40">
        <v>2222</v>
      </c>
      <c r="C63" s="298" t="s">
        <v>380</v>
      </c>
      <c r="D63" s="298"/>
      <c r="E63" s="299"/>
      <c r="F63" s="42">
        <f>G63+H63+I63+J63</f>
        <v>30</v>
      </c>
      <c r="G63" s="416">
        <f>G41</f>
        <v>0</v>
      </c>
      <c r="H63" s="416">
        <f>H41</f>
        <v>0</v>
      </c>
      <c r="I63" s="416">
        <f>I41</f>
        <v>15</v>
      </c>
      <c r="J63" s="416">
        <f>J41</f>
        <v>15</v>
      </c>
    </row>
    <row r="64" spans="2:10">
      <c r="B64" s="40">
        <v>2224</v>
      </c>
      <c r="C64" s="298" t="s">
        <v>381</v>
      </c>
      <c r="D64" s="298"/>
      <c r="E64" s="299"/>
      <c r="F64" s="42">
        <f>G64+H64+I64+J64</f>
        <v>150</v>
      </c>
      <c r="G64" s="416">
        <f>G27+G42</f>
        <v>0</v>
      </c>
      <c r="H64" s="416">
        <f>H27+H42</f>
        <v>0</v>
      </c>
      <c r="I64" s="416">
        <f>I27+I42</f>
        <v>150</v>
      </c>
      <c r="J64" s="416">
        <f>J27+J42</f>
        <v>0</v>
      </c>
    </row>
    <row r="65" ht="15.6" spans="2:10">
      <c r="B65" s="184">
        <v>311</v>
      </c>
      <c r="C65" s="185"/>
      <c r="D65" s="185"/>
      <c r="E65" s="186"/>
      <c r="F65" s="306">
        <f>F66</f>
        <v>400</v>
      </c>
      <c r="G65" s="306">
        <f>G66</f>
        <v>0</v>
      </c>
      <c r="H65" s="306">
        <f>H66</f>
        <v>0</v>
      </c>
      <c r="I65" s="306">
        <f>I66</f>
        <v>200</v>
      </c>
      <c r="J65" s="306">
        <f>J66</f>
        <v>200</v>
      </c>
    </row>
    <row r="66" spans="2:10">
      <c r="B66" s="40">
        <v>3112</v>
      </c>
      <c r="C66" s="301" t="s">
        <v>383</v>
      </c>
      <c r="D66" s="302"/>
      <c r="E66" s="303"/>
      <c r="F66" s="42">
        <f>G66+H66+I66+J66</f>
        <v>400</v>
      </c>
      <c r="G66" s="42">
        <f>G44</f>
        <v>0</v>
      </c>
      <c r="H66" s="42">
        <f>H44</f>
        <v>0</v>
      </c>
      <c r="I66" s="42">
        <f>I44</f>
        <v>200</v>
      </c>
      <c r="J66" s="42">
        <f>J44</f>
        <v>200</v>
      </c>
    </row>
    <row r="67" ht="13.5" customHeight="1" spans="2:10">
      <c r="B67" s="1"/>
      <c r="C67" s="1"/>
      <c r="D67" s="1"/>
      <c r="E67" s="1"/>
      <c r="F67" s="1"/>
      <c r="G67" s="1"/>
      <c r="H67" s="1"/>
      <c r="I67" s="1"/>
      <c r="J67" s="1"/>
    </row>
    <row r="68" hidden="1" spans="2:10">
      <c r="B68" s="1"/>
      <c r="C68" s="1"/>
      <c r="D68" s="1"/>
      <c r="E68" s="1"/>
      <c r="F68" s="1"/>
      <c r="G68" s="1"/>
      <c r="H68" s="1"/>
      <c r="I68" s="1"/>
      <c r="J68" s="1"/>
    </row>
    <row r="69" spans="2:10">
      <c r="B69" s="1"/>
      <c r="C69" s="1" t="s">
        <v>385</v>
      </c>
      <c r="D69" s="1"/>
      <c r="E69" s="1"/>
      <c r="F69" s="1"/>
      <c r="G69" s="1"/>
      <c r="H69" s="1"/>
      <c r="I69" s="1"/>
      <c r="J69" s="1"/>
    </row>
    <row r="70" ht="19.5" customHeight="1" spans="2:10">
      <c r="B70" s="1"/>
      <c r="C70" s="1" t="s">
        <v>398</v>
      </c>
      <c r="D70" s="1"/>
      <c r="E70" s="1"/>
      <c r="F70" s="1"/>
      <c r="G70" s="1"/>
      <c r="H70" s="1"/>
      <c r="I70" s="1"/>
      <c r="J70" s="1"/>
    </row>
    <row r="71" spans="2:10">
      <c r="B71" s="1"/>
      <c r="C71" s="1"/>
      <c r="D71" s="1"/>
      <c r="E71" s="1"/>
      <c r="F71" s="1"/>
      <c r="G71" s="1"/>
      <c r="H71" s="1"/>
      <c r="I71" s="1"/>
      <c r="J71" s="1"/>
    </row>
    <row r="72" spans="2:10">
      <c r="B72" s="1"/>
      <c r="C72" s="1"/>
      <c r="D72" s="1"/>
      <c r="E72" s="1"/>
      <c r="F72" s="1"/>
      <c r="G72" s="1"/>
      <c r="H72" s="1"/>
      <c r="I72" s="1"/>
      <c r="J72" s="1"/>
    </row>
    <row r="73" spans="2:10">
      <c r="B73" s="1"/>
      <c r="C73" s="1"/>
      <c r="D73" s="1"/>
      <c r="E73" s="1"/>
      <c r="F73" s="1"/>
      <c r="G73" s="1"/>
      <c r="H73" s="1"/>
      <c r="I73" s="1"/>
      <c r="J73" s="1"/>
    </row>
    <row r="74" spans="2:10">
      <c r="B74" s="1"/>
      <c r="C74" s="1"/>
      <c r="D74" s="1"/>
      <c r="E74" s="1"/>
      <c r="F74" s="1"/>
      <c r="G74" s="1"/>
      <c r="H74" s="1"/>
      <c r="I74" s="1"/>
      <c r="J74" s="1"/>
    </row>
    <row r="75" spans="2:10">
      <c r="B75" s="1"/>
      <c r="C75" s="1"/>
      <c r="D75" s="1"/>
      <c r="E75" s="1"/>
      <c r="F75" s="1" t="s">
        <v>347</v>
      </c>
      <c r="G75" s="1"/>
      <c r="H75" s="1"/>
      <c r="I75" s="1"/>
      <c r="J75" s="1"/>
    </row>
    <row r="76" spans="2:10">
      <c r="B76" s="1"/>
      <c r="C76" s="1"/>
      <c r="D76" s="1"/>
      <c r="E76" s="1" t="s">
        <v>348</v>
      </c>
      <c r="F76" s="1"/>
      <c r="G76" s="1"/>
      <c r="H76" s="1"/>
      <c r="I76" s="1"/>
      <c r="J76" s="1"/>
    </row>
    <row r="77" spans="2:10">
      <c r="B77" s="1"/>
      <c r="C77" s="1"/>
      <c r="D77" s="1"/>
      <c r="E77" s="278" t="s">
        <v>413</v>
      </c>
      <c r="F77" s="1"/>
      <c r="G77" s="1"/>
      <c r="H77" s="1"/>
      <c r="I77" s="1"/>
      <c r="J77" s="1"/>
    </row>
    <row r="78" spans="2:10">
      <c r="B78" s="1"/>
      <c r="C78" s="1"/>
      <c r="D78" s="1"/>
      <c r="E78" s="1" t="s">
        <v>350</v>
      </c>
      <c r="F78" s="1"/>
      <c r="G78" s="1"/>
      <c r="H78" s="1"/>
      <c r="I78" s="1"/>
      <c r="J78" s="1"/>
    </row>
    <row r="79" spans="2:10">
      <c r="B79" s="1"/>
      <c r="C79" s="1"/>
      <c r="D79" s="1" t="s">
        <v>351</v>
      </c>
      <c r="E79" s="1"/>
      <c r="F79" s="1"/>
      <c r="G79" s="1"/>
      <c r="H79" s="1"/>
      <c r="I79" s="1"/>
      <c r="J79" s="1"/>
    </row>
    <row r="80" spans="2:10">
      <c r="B80" s="1"/>
      <c r="C80" s="1" t="s">
        <v>352</v>
      </c>
      <c r="D80" s="1"/>
      <c r="E80" s="1"/>
      <c r="F80" s="1"/>
      <c r="G80" s="1"/>
      <c r="H80" s="1"/>
      <c r="I80" s="1"/>
      <c r="J80" s="1"/>
    </row>
    <row r="81" spans="2:10">
      <c r="B81" s="279" t="s">
        <v>353</v>
      </c>
      <c r="C81" s="279"/>
      <c r="D81" s="279"/>
      <c r="E81" s="279"/>
      <c r="F81" s="1"/>
      <c r="G81" s="1"/>
      <c r="H81" s="1"/>
      <c r="I81" s="1"/>
      <c r="J81" s="1"/>
    </row>
    <row r="82" spans="2:10">
      <c r="B82" s="1" t="s">
        <v>354</v>
      </c>
      <c r="C82" s="1"/>
      <c r="D82" s="1"/>
      <c r="E82" s="1"/>
      <c r="F82" s="1"/>
      <c r="G82" s="1"/>
      <c r="H82" s="1"/>
      <c r="I82" s="1"/>
      <c r="J82" s="1"/>
    </row>
    <row r="83" spans="2:10">
      <c r="B83" s="279" t="s">
        <v>423</v>
      </c>
      <c r="C83" s="279"/>
      <c r="D83" s="279"/>
      <c r="E83" s="1"/>
      <c r="F83" s="1"/>
      <c r="G83" s="1"/>
      <c r="H83" s="1"/>
      <c r="I83" s="1"/>
      <c r="J83" s="1"/>
    </row>
    <row r="84" spans="2:10">
      <c r="B84" s="1" t="s">
        <v>356</v>
      </c>
      <c r="C84" s="1"/>
      <c r="D84" s="1"/>
      <c r="E84" s="1"/>
      <c r="F84" s="1"/>
      <c r="G84" s="1"/>
      <c r="H84" s="1"/>
      <c r="I84" s="1"/>
      <c r="J84" s="1"/>
    </row>
    <row r="85" spans="2:10">
      <c r="B85" s="1" t="s">
        <v>424</v>
      </c>
      <c r="C85" s="1"/>
      <c r="D85" s="1"/>
      <c r="E85" s="1"/>
      <c r="F85" s="1"/>
      <c r="G85" s="1"/>
      <c r="H85" s="1"/>
      <c r="I85" s="1"/>
      <c r="J85" s="1"/>
    </row>
    <row r="86" spans="2:10">
      <c r="B86" s="1" t="s">
        <v>358</v>
      </c>
      <c r="C86" s="1"/>
      <c r="D86" s="1"/>
      <c r="E86" s="1"/>
      <c r="F86" s="1"/>
      <c r="G86" s="1"/>
      <c r="H86" s="1"/>
      <c r="I86" s="1"/>
      <c r="J86" s="1"/>
    </row>
    <row r="87" spans="2:10">
      <c r="B87" s="1" t="s">
        <v>425</v>
      </c>
      <c r="C87" s="1"/>
      <c r="D87" s="1"/>
      <c r="E87" s="1"/>
      <c r="F87" s="1"/>
      <c r="G87" s="1"/>
      <c r="H87" s="1"/>
      <c r="I87" s="1"/>
      <c r="J87" s="1"/>
    </row>
    <row r="88" spans="2:10">
      <c r="B88" s="1" t="s">
        <v>360</v>
      </c>
      <c r="C88" s="1"/>
      <c r="D88" s="1"/>
      <c r="E88" s="1"/>
      <c r="F88" s="1"/>
      <c r="G88" s="1"/>
      <c r="H88" s="1"/>
      <c r="I88" s="1"/>
      <c r="J88" s="1"/>
    </row>
    <row r="89" spans="2:10">
      <c r="B89" s="1"/>
      <c r="C89" s="176"/>
      <c r="D89" s="1" t="s">
        <v>426</v>
      </c>
      <c r="E89" s="1"/>
      <c r="F89" s="331" t="e">
        <f>F90-F91</f>
        <v>#REF!</v>
      </c>
      <c r="G89" s="76"/>
      <c r="H89" s="76"/>
      <c r="I89" s="76"/>
      <c r="J89" s="76"/>
    </row>
    <row r="90" spans="2:10">
      <c r="B90" s="1"/>
      <c r="C90" s="1"/>
      <c r="D90" s="1"/>
      <c r="E90" s="1"/>
      <c r="F90" s="331" t="e">
        <f>#REF!</f>
        <v>#REF!</v>
      </c>
      <c r="G90" s="76"/>
      <c r="H90" s="76"/>
      <c r="I90" s="76"/>
      <c r="J90" s="76"/>
    </row>
    <row r="91" spans="2:10">
      <c r="B91" s="30" t="s">
        <v>363</v>
      </c>
      <c r="C91" s="30"/>
      <c r="D91" s="30"/>
      <c r="E91" s="30"/>
      <c r="F91" s="30"/>
      <c r="G91" s="30"/>
      <c r="H91" s="30"/>
      <c r="I91" s="30"/>
      <c r="J91" s="30"/>
    </row>
    <row r="92" spans="2:10">
      <c r="B92" s="287" t="s">
        <v>364</v>
      </c>
      <c r="C92" s="285" t="s">
        <v>365</v>
      </c>
      <c r="D92" s="285"/>
      <c r="E92" s="286"/>
      <c r="F92" s="324" t="s">
        <v>366</v>
      </c>
      <c r="G92" s="324" t="s">
        <v>367</v>
      </c>
      <c r="H92" s="324" t="s">
        <v>368</v>
      </c>
      <c r="I92" s="324" t="s">
        <v>369</v>
      </c>
      <c r="J92" s="324" t="s">
        <v>370</v>
      </c>
    </row>
    <row r="93" ht="3.75" customHeight="1" spans="2:10">
      <c r="B93" s="39" t="s">
        <v>371</v>
      </c>
      <c r="C93" s="279" t="s">
        <v>372</v>
      </c>
      <c r="D93" s="279"/>
      <c r="E93" s="290"/>
      <c r="F93" s="325"/>
      <c r="G93" s="325"/>
      <c r="H93" s="325"/>
      <c r="I93" s="325"/>
      <c r="J93" s="325"/>
    </row>
    <row r="94" ht="15.6" spans="2:10">
      <c r="B94" s="292" t="s">
        <v>374</v>
      </c>
      <c r="C94" s="293"/>
      <c r="D94" s="293"/>
      <c r="E94" s="294"/>
      <c r="F94" s="295">
        <f>F95+F97+F99</f>
        <v>1281.2</v>
      </c>
      <c r="G94" s="295">
        <f>G95+G97+G99</f>
        <v>309.2</v>
      </c>
      <c r="H94" s="295">
        <f>H95+H97+H99</f>
        <v>326.8</v>
      </c>
      <c r="I94" s="295">
        <f>I95+I97+I99</f>
        <v>336.2</v>
      </c>
      <c r="J94" s="295">
        <f>J95+J97+J99</f>
        <v>309</v>
      </c>
    </row>
    <row r="95" ht="15.6" spans="2:10">
      <c r="B95" s="292">
        <v>211</v>
      </c>
      <c r="C95" s="293"/>
      <c r="D95" s="293"/>
      <c r="E95" s="294"/>
      <c r="F95" s="295">
        <f>F96</f>
        <v>1052.5</v>
      </c>
      <c r="G95" s="295">
        <f>G96</f>
        <v>263.2</v>
      </c>
      <c r="H95" s="295">
        <f>H96</f>
        <v>263.1</v>
      </c>
      <c r="I95" s="295">
        <f>I96</f>
        <v>263.1</v>
      </c>
      <c r="J95" s="295">
        <f>J96</f>
        <v>263.1</v>
      </c>
    </row>
    <row r="96" spans="2:10">
      <c r="B96" s="296">
        <v>2111</v>
      </c>
      <c r="C96" s="1" t="s">
        <v>419</v>
      </c>
      <c r="D96" s="1"/>
      <c r="E96" s="297"/>
      <c r="F96" s="42">
        <f>G96+H96+I96+J96</f>
        <v>1052.5</v>
      </c>
      <c r="G96" s="296">
        <v>263.2</v>
      </c>
      <c r="H96" s="296">
        <v>263.1</v>
      </c>
      <c r="I96" s="296">
        <v>263.1</v>
      </c>
      <c r="J96" s="296">
        <v>263.1</v>
      </c>
    </row>
    <row r="97" ht="15.6" spans="2:10">
      <c r="B97" s="292">
        <v>212</v>
      </c>
      <c r="C97" s="293"/>
      <c r="D97" s="293"/>
      <c r="E97" s="294"/>
      <c r="F97" s="295">
        <f>F98</f>
        <v>183.7</v>
      </c>
      <c r="G97" s="295">
        <f>G98</f>
        <v>46</v>
      </c>
      <c r="H97" s="295">
        <f>H98</f>
        <v>45.9</v>
      </c>
      <c r="I97" s="295">
        <f>I98</f>
        <v>45.9</v>
      </c>
      <c r="J97" s="295">
        <f>J98</f>
        <v>45.9</v>
      </c>
    </row>
    <row r="98" spans="2:10">
      <c r="B98" s="40">
        <v>2121</v>
      </c>
      <c r="C98" s="298" t="s">
        <v>420</v>
      </c>
      <c r="D98" s="298"/>
      <c r="E98" s="299"/>
      <c r="F98" s="42">
        <f>G98+H98+I98+J98</f>
        <v>183.7</v>
      </c>
      <c r="G98" s="40">
        <v>46</v>
      </c>
      <c r="H98" s="40">
        <v>45.9</v>
      </c>
      <c r="I98" s="40">
        <v>45.9</v>
      </c>
      <c r="J98" s="40">
        <v>45.9</v>
      </c>
    </row>
    <row r="99" ht="15.6" spans="2:10">
      <c r="B99" s="292">
        <v>222</v>
      </c>
      <c r="C99" s="293"/>
      <c r="D99" s="293"/>
      <c r="E99" s="294"/>
      <c r="F99" s="306">
        <f>F100</f>
        <v>45</v>
      </c>
      <c r="G99" s="306">
        <f>G100</f>
        <v>0</v>
      </c>
      <c r="H99" s="306">
        <f>H100</f>
        <v>17.8</v>
      </c>
      <c r="I99" s="306">
        <f>I100</f>
        <v>27.2</v>
      </c>
      <c r="J99" s="306">
        <f>J100</f>
        <v>0</v>
      </c>
    </row>
    <row r="100" spans="2:10">
      <c r="B100" s="429">
        <v>2224</v>
      </c>
      <c r="C100" s="430" t="s">
        <v>375</v>
      </c>
      <c r="D100" s="431"/>
      <c r="E100" s="432"/>
      <c r="F100" s="42">
        <f>G100+H100+I100+J100</f>
        <v>45</v>
      </c>
      <c r="G100" s="40"/>
      <c r="H100" s="40">
        <v>17.8</v>
      </c>
      <c r="I100" s="42">
        <v>27.2</v>
      </c>
      <c r="J100" s="40"/>
    </row>
    <row r="101" spans="2:10">
      <c r="B101" s="40"/>
      <c r="C101" s="298"/>
      <c r="D101" s="298"/>
      <c r="E101" s="299"/>
      <c r="F101" s="42"/>
      <c r="G101" s="40"/>
      <c r="H101" s="40"/>
      <c r="I101" s="40"/>
      <c r="J101" s="40"/>
    </row>
    <row r="102" spans="2:10">
      <c r="B102" s="1"/>
      <c r="C102" s="1"/>
      <c r="D102" s="1"/>
      <c r="E102" s="1"/>
      <c r="F102" s="330"/>
      <c r="G102" s="330"/>
      <c r="H102" s="330"/>
      <c r="I102" s="330"/>
      <c r="J102" s="330"/>
    </row>
    <row r="103" spans="2:10">
      <c r="B103" s="30" t="s">
        <v>376</v>
      </c>
      <c r="C103" s="30"/>
      <c r="D103" s="30"/>
      <c r="E103" s="30"/>
      <c r="F103" s="30"/>
      <c r="G103" s="30"/>
      <c r="H103" s="30"/>
      <c r="I103" s="30"/>
      <c r="J103" s="30"/>
    </row>
    <row r="104" spans="2:10">
      <c r="B104" s="287" t="s">
        <v>364</v>
      </c>
      <c r="C104" s="285" t="s">
        <v>365</v>
      </c>
      <c r="D104" s="285"/>
      <c r="E104" s="286"/>
      <c r="F104" s="324" t="s">
        <v>366</v>
      </c>
      <c r="G104" s="324" t="s">
        <v>367</v>
      </c>
      <c r="H104" s="324" t="s">
        <v>368</v>
      </c>
      <c r="I104" s="324" t="s">
        <v>369</v>
      </c>
      <c r="J104" s="324" t="s">
        <v>370</v>
      </c>
    </row>
    <row r="105" spans="2:10">
      <c r="B105" s="39" t="s">
        <v>371</v>
      </c>
      <c r="C105" s="279" t="s">
        <v>372</v>
      </c>
      <c r="D105" s="279"/>
      <c r="E105" s="290"/>
      <c r="F105" s="325"/>
      <c r="G105" s="325"/>
      <c r="H105" s="325"/>
      <c r="I105" s="325"/>
      <c r="J105" s="325"/>
    </row>
    <row r="106" ht="15.6" spans="2:10">
      <c r="B106" s="292" t="s">
        <v>377</v>
      </c>
      <c r="C106" s="293"/>
      <c r="D106" s="293"/>
      <c r="E106" s="294"/>
      <c r="F106" s="295">
        <f>F107+F109+F111+F114+F117</f>
        <v>173.4</v>
      </c>
      <c r="G106" s="295">
        <f>G107+G109+G111+G114+G117</f>
        <v>41.4</v>
      </c>
      <c r="H106" s="295">
        <f>H107+H109+H111+H114+H117</f>
        <v>26.4</v>
      </c>
      <c r="I106" s="295">
        <f>I107+I109+I111+I114+I117</f>
        <v>62.9</v>
      </c>
      <c r="J106" s="295">
        <f>J107+J109+J111+J114+J117</f>
        <v>42.7</v>
      </c>
    </row>
    <row r="107" ht="15.6" spans="2:10">
      <c r="B107" s="292">
        <v>211</v>
      </c>
      <c r="C107" s="293"/>
      <c r="D107" s="293"/>
      <c r="E107" s="294"/>
      <c r="F107" s="433">
        <f>F108</f>
        <v>57.5</v>
      </c>
      <c r="G107" s="433">
        <f>G108</f>
        <v>14.4</v>
      </c>
      <c r="H107" s="433">
        <f>H108</f>
        <v>14.4</v>
      </c>
      <c r="I107" s="433">
        <f>I108</f>
        <v>14.4</v>
      </c>
      <c r="J107" s="433">
        <f>J108</f>
        <v>14.3</v>
      </c>
    </row>
    <row r="108" spans="2:10">
      <c r="B108" s="296">
        <v>2111</v>
      </c>
      <c r="C108" s="1" t="s">
        <v>419</v>
      </c>
      <c r="D108" s="1"/>
      <c r="E108" s="297"/>
      <c r="F108" s="42">
        <f>G108+H108+I108+J108</f>
        <v>57.5</v>
      </c>
      <c r="G108" s="379">
        <v>14.4</v>
      </c>
      <c r="H108" s="379">
        <v>14.4</v>
      </c>
      <c r="I108" s="379">
        <v>14.4</v>
      </c>
      <c r="J108" s="379">
        <v>14.3</v>
      </c>
    </row>
    <row r="109" ht="15.6" spans="2:10">
      <c r="B109" s="160">
        <v>212</v>
      </c>
      <c r="C109" s="161"/>
      <c r="D109" s="161"/>
      <c r="E109" s="162"/>
      <c r="F109" s="209">
        <f>F110</f>
        <v>7.9</v>
      </c>
      <c r="G109" s="209">
        <f>G110</f>
        <v>2</v>
      </c>
      <c r="H109" s="209">
        <f>H110</f>
        <v>2</v>
      </c>
      <c r="I109" s="209">
        <f>I110</f>
        <v>2</v>
      </c>
      <c r="J109" s="209">
        <f>J110</f>
        <v>1.9</v>
      </c>
    </row>
    <row r="110" spans="2:10">
      <c r="B110" s="40">
        <v>2121</v>
      </c>
      <c r="C110" s="298" t="s">
        <v>420</v>
      </c>
      <c r="D110" s="298"/>
      <c r="E110" s="299"/>
      <c r="F110" s="42">
        <f>G110+H110+I110+J110</f>
        <v>7.9</v>
      </c>
      <c r="G110" s="379">
        <v>2</v>
      </c>
      <c r="H110" s="379">
        <v>2</v>
      </c>
      <c r="I110" s="379">
        <v>2</v>
      </c>
      <c r="J110" s="379">
        <v>1.9</v>
      </c>
    </row>
    <row r="111" ht="15.6" spans="2:10">
      <c r="B111" s="160">
        <v>221</v>
      </c>
      <c r="C111" s="161"/>
      <c r="D111" s="161"/>
      <c r="E111" s="162"/>
      <c r="F111" s="209">
        <f>F112+F113</f>
        <v>48</v>
      </c>
      <c r="G111" s="209">
        <f>G112+G113</f>
        <v>15</v>
      </c>
      <c r="H111" s="209">
        <f>H112+H113</f>
        <v>0</v>
      </c>
      <c r="I111" s="209">
        <f>I112+I113</f>
        <v>6.5</v>
      </c>
      <c r="J111" s="209">
        <f>J112+J113</f>
        <v>26.5</v>
      </c>
    </row>
    <row r="112" spans="2:10">
      <c r="B112" s="296">
        <v>2211</v>
      </c>
      <c r="C112" s="1" t="s">
        <v>421</v>
      </c>
      <c r="D112" s="1"/>
      <c r="E112" s="297"/>
      <c r="F112" s="42">
        <f>G112+H112+I112+J112</f>
        <v>13</v>
      </c>
      <c r="G112" s="379"/>
      <c r="H112" s="76"/>
      <c r="I112" s="434">
        <v>6.5</v>
      </c>
      <c r="J112" s="379">
        <v>6.5</v>
      </c>
    </row>
    <row r="113" spans="2:10">
      <c r="B113" s="40">
        <v>2215</v>
      </c>
      <c r="C113" s="298" t="s">
        <v>378</v>
      </c>
      <c r="D113" s="298"/>
      <c r="E113" s="299"/>
      <c r="F113" s="42">
        <f>G113+H113+I113+J113</f>
        <v>35</v>
      </c>
      <c r="G113" s="42">
        <v>15</v>
      </c>
      <c r="H113" s="42"/>
      <c r="I113" s="42"/>
      <c r="J113" s="42">
        <v>20</v>
      </c>
    </row>
    <row r="114" ht="15.6" spans="2:10">
      <c r="B114" s="435">
        <v>222</v>
      </c>
      <c r="C114" s="435"/>
      <c r="D114" s="435"/>
      <c r="E114" s="435"/>
      <c r="F114" s="209">
        <f>F115</f>
        <v>30</v>
      </c>
      <c r="G114" s="209">
        <f>G115</f>
        <v>10</v>
      </c>
      <c r="H114" s="209">
        <f>H115</f>
        <v>10</v>
      </c>
      <c r="I114" s="209">
        <f>I115</f>
        <v>10</v>
      </c>
      <c r="J114" s="209">
        <f>J115</f>
        <v>0</v>
      </c>
    </row>
    <row r="115" spans="2:10">
      <c r="B115" s="40">
        <v>2222</v>
      </c>
      <c r="C115" s="301" t="s">
        <v>380</v>
      </c>
      <c r="D115" s="302"/>
      <c r="E115" s="303"/>
      <c r="F115" s="42">
        <f>G115+H115+I115+J115</f>
        <v>30</v>
      </c>
      <c r="G115" s="42">
        <v>10</v>
      </c>
      <c r="H115" s="42">
        <v>10</v>
      </c>
      <c r="I115" s="42">
        <v>10</v>
      </c>
      <c r="J115" s="42"/>
    </row>
    <row r="116" spans="2:10">
      <c r="B116" s="40"/>
      <c r="C116" s="436"/>
      <c r="D116" s="437"/>
      <c r="E116" s="438"/>
      <c r="F116" s="42"/>
      <c r="G116" s="42"/>
      <c r="H116" s="42"/>
      <c r="I116" s="42"/>
      <c r="J116" s="42"/>
    </row>
    <row r="117" ht="15.6" spans="2:10">
      <c r="B117" s="184">
        <v>311</v>
      </c>
      <c r="C117" s="185"/>
      <c r="D117" s="185"/>
      <c r="E117" s="186"/>
      <c r="F117" s="209">
        <f>F118</f>
        <v>30</v>
      </c>
      <c r="G117" s="209">
        <f>G118</f>
        <v>0</v>
      </c>
      <c r="H117" s="209">
        <f>H118</f>
        <v>0</v>
      </c>
      <c r="I117" s="209">
        <f>I118</f>
        <v>30</v>
      </c>
      <c r="J117" s="209">
        <f>J118</f>
        <v>0</v>
      </c>
    </row>
    <row r="118" ht="15.6" spans="2:10">
      <c r="B118" s="40">
        <v>3112</v>
      </c>
      <c r="C118" s="439" t="s">
        <v>427</v>
      </c>
      <c r="D118" s="440"/>
      <c r="E118" s="406"/>
      <c r="F118" s="42">
        <f>G118+H118+I118+J118</f>
        <v>30</v>
      </c>
      <c r="G118" s="42">
        <v>0</v>
      </c>
      <c r="H118" s="42">
        <v>0</v>
      </c>
      <c r="I118" s="42">
        <v>30</v>
      </c>
      <c r="J118" s="42">
        <v>0</v>
      </c>
    </row>
    <row r="119" spans="2:10">
      <c r="B119" s="40"/>
      <c r="C119" s="321"/>
      <c r="D119" s="321"/>
      <c r="E119" s="321"/>
      <c r="F119" s="42"/>
      <c r="G119" s="42"/>
      <c r="H119" s="42"/>
      <c r="I119" s="42"/>
      <c r="J119" s="42"/>
    </row>
    <row r="120" spans="2:10">
      <c r="B120" s="329"/>
      <c r="C120" s="329"/>
      <c r="D120" s="329"/>
      <c r="E120" s="329"/>
      <c r="F120" s="329"/>
      <c r="G120" s="329"/>
      <c r="H120" s="329"/>
      <c r="I120" s="329"/>
      <c r="J120" s="329"/>
    </row>
    <row r="121" spans="2:10">
      <c r="B121" s="441" t="s">
        <v>397</v>
      </c>
      <c r="C121" s="441"/>
      <c r="D121" s="441"/>
      <c r="E121" s="441"/>
      <c r="F121" s="441"/>
      <c r="G121" s="441"/>
      <c r="H121" s="441"/>
      <c r="I121" s="441"/>
      <c r="J121" s="441"/>
    </row>
    <row r="122" spans="2:10">
      <c r="B122" s="287" t="s">
        <v>364</v>
      </c>
      <c r="C122" s="285" t="s">
        <v>365</v>
      </c>
      <c r="D122" s="285"/>
      <c r="E122" s="286"/>
      <c r="F122" s="324" t="s">
        <v>366</v>
      </c>
      <c r="G122" s="324" t="s">
        <v>367</v>
      </c>
      <c r="H122" s="324" t="s">
        <v>368</v>
      </c>
      <c r="I122" s="324" t="s">
        <v>369</v>
      </c>
      <c r="J122" s="324" t="s">
        <v>370</v>
      </c>
    </row>
    <row r="123" spans="2:10">
      <c r="B123" s="39" t="s">
        <v>371</v>
      </c>
      <c r="C123" s="279" t="s">
        <v>372</v>
      </c>
      <c r="D123" s="279"/>
      <c r="E123" s="290"/>
      <c r="F123" s="325"/>
      <c r="G123" s="325"/>
      <c r="H123" s="325"/>
      <c r="I123" s="325"/>
      <c r="J123" s="325"/>
    </row>
    <row r="124" spans="2:10">
      <c r="B124" s="14" t="s">
        <v>384</v>
      </c>
      <c r="C124" s="15"/>
      <c r="D124" s="15"/>
      <c r="E124" s="16"/>
      <c r="F124" s="306">
        <f>F125+F127+F129+F132+F136</f>
        <v>1454.6</v>
      </c>
      <c r="G124" s="306">
        <f>G125+G127+G129+G132+G136</f>
        <v>350.6</v>
      </c>
      <c r="H124" s="306">
        <f>H125+H127+H129+H132+H136</f>
        <v>353.2</v>
      </c>
      <c r="I124" s="306">
        <f>I125+I127+I129+I132+I136</f>
        <v>399.1</v>
      </c>
      <c r="J124" s="306">
        <f>J125+J127+J129+J132+J136</f>
        <v>351.7</v>
      </c>
    </row>
    <row r="125" spans="2:10">
      <c r="B125" s="160">
        <v>211</v>
      </c>
      <c r="C125" s="161"/>
      <c r="D125" s="161"/>
      <c r="E125" s="162"/>
      <c r="F125" s="306">
        <f>F126</f>
        <v>1110</v>
      </c>
      <c r="G125" s="306">
        <f>G126</f>
        <v>277.6</v>
      </c>
      <c r="H125" s="306">
        <f>H126</f>
        <v>277.5</v>
      </c>
      <c r="I125" s="306">
        <f>I126</f>
        <v>277.5</v>
      </c>
      <c r="J125" s="306">
        <f>J126</f>
        <v>277.4</v>
      </c>
    </row>
    <row r="126" spans="2:10">
      <c r="B126" s="296">
        <v>2111</v>
      </c>
      <c r="C126" s="1" t="s">
        <v>419</v>
      </c>
      <c r="D126" s="1"/>
      <c r="E126" s="297"/>
      <c r="F126" s="42">
        <f>G126+H126+I126+J126</f>
        <v>1110</v>
      </c>
      <c r="G126" s="42">
        <f>G96+G108</f>
        <v>277.6</v>
      </c>
      <c r="H126" s="42">
        <f>H96+H108</f>
        <v>277.5</v>
      </c>
      <c r="I126" s="42">
        <f>I96+I108</f>
        <v>277.5</v>
      </c>
      <c r="J126" s="42">
        <f>J96+J108</f>
        <v>277.4</v>
      </c>
    </row>
    <row r="127" spans="2:10">
      <c r="B127" s="160">
        <v>212</v>
      </c>
      <c r="C127" s="161"/>
      <c r="D127" s="161"/>
      <c r="E127" s="162"/>
      <c r="F127" s="306">
        <f>F128</f>
        <v>191.6</v>
      </c>
      <c r="G127" s="306">
        <f>G128</f>
        <v>48</v>
      </c>
      <c r="H127" s="306">
        <f>H128</f>
        <v>47.9</v>
      </c>
      <c r="I127" s="306">
        <f>I128</f>
        <v>47.9</v>
      </c>
      <c r="J127" s="306">
        <f>J128</f>
        <v>47.8</v>
      </c>
    </row>
    <row r="128" spans="2:10">
      <c r="B128" s="40">
        <v>2121</v>
      </c>
      <c r="C128" s="298" t="s">
        <v>420</v>
      </c>
      <c r="D128" s="298"/>
      <c r="E128" s="299"/>
      <c r="F128" s="42">
        <f>G128+H128+I128+J128</f>
        <v>191.6</v>
      </c>
      <c r="G128" s="42">
        <f>G98+G110</f>
        <v>48</v>
      </c>
      <c r="H128" s="42">
        <f>H98+H110</f>
        <v>47.9</v>
      </c>
      <c r="I128" s="42">
        <f>I98+I110</f>
        <v>47.9</v>
      </c>
      <c r="J128" s="42">
        <f>J98+J110</f>
        <v>47.8</v>
      </c>
    </row>
    <row r="129" spans="2:10">
      <c r="B129" s="160">
        <v>221</v>
      </c>
      <c r="C129" s="161"/>
      <c r="D129" s="161"/>
      <c r="E129" s="162"/>
      <c r="F129" s="306">
        <f>F130+F131</f>
        <v>48</v>
      </c>
      <c r="G129" s="306">
        <f>G130+G131</f>
        <v>15</v>
      </c>
      <c r="H129" s="306">
        <f>H130+H131</f>
        <v>0</v>
      </c>
      <c r="I129" s="306">
        <f>I130+I131</f>
        <v>6.5</v>
      </c>
      <c r="J129" s="306">
        <f>J130+J131</f>
        <v>26.5</v>
      </c>
    </row>
    <row r="130" spans="2:10">
      <c r="B130" s="296">
        <v>2211</v>
      </c>
      <c r="C130" s="1" t="s">
        <v>421</v>
      </c>
      <c r="D130" s="1"/>
      <c r="E130" s="297"/>
      <c r="F130" s="42">
        <f>G130+H130+I130+J130</f>
        <v>13</v>
      </c>
      <c r="G130" s="42">
        <f t="shared" ref="G130:J131" si="1">G112</f>
        <v>0</v>
      </c>
      <c r="H130" s="42">
        <f t="shared" si="1"/>
        <v>0</v>
      </c>
      <c r="I130" s="42">
        <f t="shared" si="1"/>
        <v>6.5</v>
      </c>
      <c r="J130" s="42">
        <f t="shared" si="1"/>
        <v>6.5</v>
      </c>
    </row>
    <row r="131" spans="2:10">
      <c r="B131" s="40">
        <v>2215</v>
      </c>
      <c r="C131" s="298" t="s">
        <v>378</v>
      </c>
      <c r="D131" s="298"/>
      <c r="E131" s="299"/>
      <c r="F131" s="42">
        <f>G131+H131+I131+J131</f>
        <v>35</v>
      </c>
      <c r="G131" s="42">
        <f t="shared" si="1"/>
        <v>15</v>
      </c>
      <c r="H131" s="42">
        <f t="shared" si="1"/>
        <v>0</v>
      </c>
      <c r="I131" s="42">
        <f t="shared" si="1"/>
        <v>0</v>
      </c>
      <c r="J131" s="42">
        <f t="shared" si="1"/>
        <v>20</v>
      </c>
    </row>
    <row r="132" ht="15.6" spans="2:10">
      <c r="B132" s="435">
        <v>222</v>
      </c>
      <c r="C132" s="435"/>
      <c r="D132" s="435"/>
      <c r="E132" s="435"/>
      <c r="F132" s="306">
        <f>F134+F135+F133</f>
        <v>75</v>
      </c>
      <c r="G132" s="306">
        <f t="shared" ref="G132:J132" si="2">G134+G135+G133</f>
        <v>10</v>
      </c>
      <c r="H132" s="306">
        <f t="shared" si="2"/>
        <v>27.8</v>
      </c>
      <c r="I132" s="306">
        <f t="shared" si="2"/>
        <v>37.2</v>
      </c>
      <c r="J132" s="306">
        <f t="shared" si="2"/>
        <v>0</v>
      </c>
    </row>
    <row r="133" ht="15.6" spans="2:10">
      <c r="B133" s="442">
        <v>2221</v>
      </c>
      <c r="C133" s="108" t="s">
        <v>422</v>
      </c>
      <c r="D133" s="108"/>
      <c r="E133" s="108"/>
      <c r="F133" s="306">
        <f>G133+H133+I133+J133</f>
        <v>0</v>
      </c>
      <c r="G133" s="306">
        <v>0</v>
      </c>
      <c r="H133" s="306">
        <f t="shared" ref="H133:J133" si="3">H40</f>
        <v>0</v>
      </c>
      <c r="I133" s="306">
        <f t="shared" si="3"/>
        <v>0</v>
      </c>
      <c r="J133" s="306">
        <f t="shared" si="3"/>
        <v>0</v>
      </c>
    </row>
    <row r="134" spans="2:10">
      <c r="B134" s="40">
        <v>2222</v>
      </c>
      <c r="C134" s="301" t="s">
        <v>380</v>
      </c>
      <c r="D134" s="302"/>
      <c r="E134" s="303"/>
      <c r="F134" s="42">
        <f>G134+H134+I134+J134</f>
        <v>30</v>
      </c>
      <c r="G134" s="42">
        <f>G115</f>
        <v>10</v>
      </c>
      <c r="H134" s="42">
        <f>H115</f>
        <v>10</v>
      </c>
      <c r="I134" s="42">
        <f>I115</f>
        <v>10</v>
      </c>
      <c r="J134" s="42">
        <f>J115</f>
        <v>0</v>
      </c>
    </row>
    <row r="135" spans="2:10">
      <c r="B135" s="429">
        <v>2224</v>
      </c>
      <c r="C135" s="430" t="s">
        <v>375</v>
      </c>
      <c r="D135" s="431"/>
      <c r="E135" s="432"/>
      <c r="F135" s="42">
        <f>G135+H135+I135+J135</f>
        <v>45</v>
      </c>
      <c r="G135" s="42">
        <f>G100</f>
        <v>0</v>
      </c>
      <c r="H135" s="42">
        <f>H100</f>
        <v>17.8</v>
      </c>
      <c r="I135" s="42">
        <f>I100</f>
        <v>27.2</v>
      </c>
      <c r="J135" s="42">
        <f>J100</f>
        <v>0</v>
      </c>
    </row>
    <row r="136" ht="15.6" spans="2:10">
      <c r="B136" s="184">
        <v>311</v>
      </c>
      <c r="C136" s="185"/>
      <c r="D136" s="185"/>
      <c r="E136" s="186"/>
      <c r="F136" s="306">
        <f>F137</f>
        <v>30</v>
      </c>
      <c r="G136" s="306">
        <f>G137</f>
        <v>0</v>
      </c>
      <c r="H136" s="306">
        <f>H137</f>
        <v>0</v>
      </c>
      <c r="I136" s="306">
        <f>I137</f>
        <v>30</v>
      </c>
      <c r="J136" s="306">
        <f>J137</f>
        <v>0</v>
      </c>
    </row>
    <row r="137" ht="15.6" spans="2:10">
      <c r="B137" s="40">
        <v>3112</v>
      </c>
      <c r="C137" s="443" t="s">
        <v>427</v>
      </c>
      <c r="D137" s="444"/>
      <c r="E137" s="445"/>
      <c r="F137" s="42">
        <f>G137+H137+I137+J137</f>
        <v>30</v>
      </c>
      <c r="G137" s="42">
        <f>G118</f>
        <v>0</v>
      </c>
      <c r="H137" s="42">
        <f>H118</f>
        <v>0</v>
      </c>
      <c r="I137" s="42">
        <f>I118</f>
        <v>30</v>
      </c>
      <c r="J137" s="42">
        <f>J118</f>
        <v>0</v>
      </c>
    </row>
    <row r="138" spans="2:10">
      <c r="B138" s="40"/>
      <c r="C138" s="436"/>
      <c r="D138" s="437"/>
      <c r="E138" s="438"/>
      <c r="F138" s="42"/>
      <c r="G138" s="42"/>
      <c r="H138" s="42"/>
      <c r="I138" s="42"/>
      <c r="J138" s="42"/>
    </row>
    <row r="139" spans="2:10">
      <c r="B139" s="1"/>
      <c r="C139" s="1"/>
      <c r="D139" s="1"/>
      <c r="E139" s="1"/>
      <c r="F139" s="1"/>
      <c r="G139" s="1"/>
      <c r="H139" s="1"/>
      <c r="I139" s="1"/>
      <c r="J139" s="1"/>
    </row>
    <row r="140" spans="2:10">
      <c r="B140" s="1"/>
      <c r="C140" s="1" t="s">
        <v>385</v>
      </c>
      <c r="D140" s="1"/>
      <c r="E140" s="1"/>
      <c r="F140" s="1"/>
      <c r="G140" s="1"/>
      <c r="H140" s="1"/>
      <c r="I140" s="1"/>
      <c r="J140" s="1"/>
    </row>
    <row r="141" ht="21.75" customHeight="1" spans="2:10">
      <c r="B141" s="1"/>
      <c r="C141" s="1" t="s">
        <v>428</v>
      </c>
      <c r="D141" s="1"/>
      <c r="E141" s="1"/>
      <c r="F141" s="1"/>
      <c r="G141" s="1"/>
      <c r="H141" s="1"/>
      <c r="I141" s="1"/>
      <c r="J141" s="1"/>
    </row>
  </sheetData>
  <mergeCells count="84">
    <mergeCell ref="B17:J17"/>
    <mergeCell ref="B20:E20"/>
    <mergeCell ref="B21:E21"/>
    <mergeCell ref="B23:E23"/>
    <mergeCell ref="B25:E25"/>
    <mergeCell ref="B28:J28"/>
    <mergeCell ref="B31:E31"/>
    <mergeCell ref="B32:E32"/>
    <mergeCell ref="B34:E34"/>
    <mergeCell ref="B36:E36"/>
    <mergeCell ref="B39:E39"/>
    <mergeCell ref="C40:E40"/>
    <mergeCell ref="B43:E43"/>
    <mergeCell ref="C44:E44"/>
    <mergeCell ref="B47:E47"/>
    <mergeCell ref="B53:E53"/>
    <mergeCell ref="B54:E54"/>
    <mergeCell ref="B56:E56"/>
    <mergeCell ref="B58:E58"/>
    <mergeCell ref="B61:E61"/>
    <mergeCell ref="C62:E62"/>
    <mergeCell ref="B65:E65"/>
    <mergeCell ref="C66:E66"/>
    <mergeCell ref="B91:J91"/>
    <mergeCell ref="B94:E94"/>
    <mergeCell ref="B95:E95"/>
    <mergeCell ref="B97:E97"/>
    <mergeCell ref="B99:E99"/>
    <mergeCell ref="C100:E100"/>
    <mergeCell ref="B103:J103"/>
    <mergeCell ref="B106:E106"/>
    <mergeCell ref="B107:E107"/>
    <mergeCell ref="B109:E109"/>
    <mergeCell ref="B111:E111"/>
    <mergeCell ref="B114:E114"/>
    <mergeCell ref="C115:E115"/>
    <mergeCell ref="C116:E116"/>
    <mergeCell ref="B117:E117"/>
    <mergeCell ref="C119:E119"/>
    <mergeCell ref="B121:J121"/>
    <mergeCell ref="B124:E124"/>
    <mergeCell ref="B125:E125"/>
    <mergeCell ref="B127:E127"/>
    <mergeCell ref="B129:E129"/>
    <mergeCell ref="B132:E132"/>
    <mergeCell ref="C133:E133"/>
    <mergeCell ref="C134:E134"/>
    <mergeCell ref="C135:E135"/>
    <mergeCell ref="B136:E136"/>
    <mergeCell ref="C137:E137"/>
    <mergeCell ref="C138:E138"/>
    <mergeCell ref="B49:B51"/>
    <mergeCell ref="F18:F19"/>
    <mergeCell ref="F29:F30"/>
    <mergeCell ref="F49:F52"/>
    <mergeCell ref="F92:F93"/>
    <mergeCell ref="F104:F105"/>
    <mergeCell ref="F122:F123"/>
    <mergeCell ref="G18:G19"/>
    <mergeCell ref="G29:G30"/>
    <mergeCell ref="G49:G52"/>
    <mergeCell ref="G92:G93"/>
    <mergeCell ref="G104:G105"/>
    <mergeCell ref="G122:G123"/>
    <mergeCell ref="H18:H19"/>
    <mergeCell ref="H29:H30"/>
    <mergeCell ref="H49:H52"/>
    <mergeCell ref="H92:H93"/>
    <mergeCell ref="H104:H105"/>
    <mergeCell ref="H122:H123"/>
    <mergeCell ref="I18:I19"/>
    <mergeCell ref="I29:I30"/>
    <mergeCell ref="I49:I52"/>
    <mergeCell ref="I92:I93"/>
    <mergeCell ref="I104:I105"/>
    <mergeCell ref="I122:I123"/>
    <mergeCell ref="J18:J19"/>
    <mergeCell ref="J29:J30"/>
    <mergeCell ref="J49:J52"/>
    <mergeCell ref="J92:J93"/>
    <mergeCell ref="J104:J105"/>
    <mergeCell ref="J122:J123"/>
    <mergeCell ref="B45:J46"/>
    <mergeCell ref="C49:E51"/>
  </mergeCells>
  <pageMargins left="0.7" right="0.7" top="0.75" bottom="0.75" header="0.3" footer="0.3"/>
  <pageSetup paperSize="9" scale="37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W121"/>
  <sheetViews>
    <sheetView topLeftCell="A41" workbookViewId="0">
      <selection activeCell="M114" sqref="M114"/>
    </sheetView>
  </sheetViews>
  <sheetFormatPr defaultColWidth="9" defaultRowHeight="14.4"/>
  <cols>
    <col min="3" max="3" width="40.1388888888889" customWidth="1"/>
    <col min="5" max="5" width="2.71296296296296" customWidth="1"/>
    <col min="6" max="6" width="13.4259259259259" customWidth="1"/>
    <col min="7" max="7" width="10.8518518518519" customWidth="1"/>
    <col min="8" max="8" width="11.5740740740741" customWidth="1"/>
    <col min="9" max="9" width="10.8518518518519" customWidth="1"/>
    <col min="10" max="10" width="11.287037037037" customWidth="1"/>
    <col min="13" max="13" width="8.13888888888889" customWidth="1"/>
    <col min="16" max="16" width="33.8518518518519" customWidth="1"/>
  </cols>
  <sheetData>
    <row r="1" ht="24.75" customHeight="1" spans="2:10">
      <c r="B1" s="1"/>
      <c r="C1" s="1"/>
      <c r="D1" s="1"/>
      <c r="E1" s="1"/>
      <c r="F1" s="1" t="s">
        <v>347</v>
      </c>
      <c r="G1" s="1"/>
      <c r="H1" s="1"/>
      <c r="I1" s="1"/>
      <c r="J1" s="1"/>
    </row>
    <row r="2" spans="2:10">
      <c r="B2" s="1"/>
      <c r="C2" s="1"/>
      <c r="D2" s="1"/>
      <c r="E2" s="1" t="s">
        <v>348</v>
      </c>
      <c r="F2" s="1"/>
      <c r="G2" s="1"/>
      <c r="H2" s="1"/>
      <c r="I2" s="1"/>
      <c r="J2" s="1"/>
    </row>
    <row r="3" ht="24" customHeight="1" spans="2:10">
      <c r="B3" s="1"/>
      <c r="C3" s="1"/>
      <c r="D3" s="1"/>
      <c r="E3" s="278" t="s">
        <v>413</v>
      </c>
      <c r="F3" s="1"/>
      <c r="G3" s="1"/>
      <c r="H3" s="1"/>
      <c r="I3" s="1"/>
      <c r="J3" s="1"/>
    </row>
    <row r="4" spans="2:10">
      <c r="B4" s="1"/>
      <c r="C4" s="1"/>
      <c r="D4" s="1"/>
      <c r="E4" s="1" t="s">
        <v>350</v>
      </c>
      <c r="F4" s="1"/>
      <c r="G4" s="1"/>
      <c r="H4" s="1"/>
      <c r="I4" s="1"/>
      <c r="J4" s="1"/>
    </row>
    <row r="5" spans="2:10">
      <c r="B5" s="1"/>
      <c r="C5" s="1"/>
      <c r="D5" s="1" t="s">
        <v>351</v>
      </c>
      <c r="E5" s="1"/>
      <c r="F5" s="1"/>
      <c r="G5" s="1"/>
      <c r="H5" s="1"/>
      <c r="I5" s="1"/>
      <c r="J5" s="1"/>
    </row>
    <row r="6" spans="2:10">
      <c r="B6" s="1"/>
      <c r="C6" s="1" t="s">
        <v>352</v>
      </c>
      <c r="D6" s="1"/>
      <c r="E6" s="1"/>
      <c r="F6" s="1"/>
      <c r="G6" s="1"/>
      <c r="H6" s="1"/>
      <c r="I6" s="1"/>
      <c r="J6" s="1"/>
    </row>
    <row r="7" spans="2:10">
      <c r="B7" s="279" t="s">
        <v>353</v>
      </c>
      <c r="C7" s="279"/>
      <c r="D7" s="279"/>
      <c r="E7" s="279"/>
      <c r="F7" s="1"/>
      <c r="G7" s="1"/>
      <c r="H7" s="1"/>
      <c r="I7" s="1"/>
      <c r="J7" s="1"/>
    </row>
    <row r="8" spans="2:10">
      <c r="B8" s="8" t="s">
        <v>354</v>
      </c>
      <c r="C8" s="8"/>
      <c r="D8" s="8"/>
      <c r="E8" s="8"/>
      <c r="F8" s="8"/>
      <c r="G8" s="1"/>
      <c r="H8" s="1"/>
      <c r="I8" s="1"/>
      <c r="J8" s="329"/>
    </row>
    <row r="9" spans="2:10">
      <c r="B9" s="279" t="s">
        <v>429</v>
      </c>
      <c r="C9" s="279"/>
      <c r="D9" s="279"/>
      <c r="E9" s="279"/>
      <c r="F9" s="1"/>
      <c r="G9" s="1"/>
      <c r="H9" s="1"/>
      <c r="I9" s="1"/>
      <c r="J9" s="1"/>
    </row>
    <row r="10" spans="2:10">
      <c r="B10" s="8" t="s">
        <v>356</v>
      </c>
      <c r="C10" s="8"/>
      <c r="D10" s="8"/>
      <c r="E10" s="8"/>
      <c r="F10" s="1"/>
      <c r="G10" s="1"/>
      <c r="H10" s="1"/>
      <c r="I10" s="1"/>
      <c r="J10" s="1"/>
    </row>
    <row r="11" spans="2:10">
      <c r="B11" s="1" t="s">
        <v>430</v>
      </c>
      <c r="C11" s="1"/>
      <c r="D11" s="1"/>
      <c r="E11" s="1"/>
      <c r="F11" s="1"/>
      <c r="G11" s="1"/>
      <c r="H11" s="1"/>
      <c r="I11" s="1"/>
      <c r="J11" s="1"/>
    </row>
    <row r="12" spans="2:10">
      <c r="B12" s="1" t="s">
        <v>431</v>
      </c>
      <c r="C12" s="1"/>
      <c r="D12" s="1"/>
      <c r="E12" s="1"/>
      <c r="F12" s="1"/>
      <c r="G12" s="1"/>
      <c r="H12" s="1"/>
      <c r="I12" s="1"/>
      <c r="J12" s="1"/>
    </row>
    <row r="13" spans="2:10">
      <c r="B13" s="1" t="s">
        <v>432</v>
      </c>
      <c r="C13" s="1"/>
      <c r="D13" s="1"/>
      <c r="E13" s="1"/>
      <c r="F13" s="1"/>
      <c r="G13" s="1"/>
      <c r="H13" s="1"/>
      <c r="I13" s="1"/>
      <c r="J13" s="1"/>
    </row>
    <row r="14" spans="2:10">
      <c r="B14" s="1" t="s">
        <v>360</v>
      </c>
      <c r="C14" s="1"/>
      <c r="D14" s="1"/>
      <c r="E14" s="1"/>
      <c r="F14" s="1"/>
      <c r="G14" s="1"/>
      <c r="H14" s="1"/>
      <c r="I14" s="1"/>
      <c r="J14" s="1"/>
    </row>
    <row r="15" spans="2:10">
      <c r="B15" s="1"/>
      <c r="C15" s="1"/>
      <c r="D15" s="1" t="s">
        <v>433</v>
      </c>
      <c r="E15" s="1"/>
      <c r="F15" s="330"/>
      <c r="G15" s="331"/>
      <c r="H15" s="331"/>
      <c r="I15" s="331"/>
      <c r="J15" s="331"/>
    </row>
    <row r="16" ht="15.75" customHeight="1" spans="2:10">
      <c r="B16" s="1"/>
      <c r="C16" s="1"/>
      <c r="D16" s="1" t="s">
        <v>434</v>
      </c>
      <c r="E16" s="1"/>
      <c r="F16" s="330"/>
      <c r="G16" s="331"/>
      <c r="H16" s="331"/>
      <c r="I16" s="331"/>
      <c r="J16" s="331"/>
    </row>
    <row r="17" spans="2:21">
      <c r="B17" s="30" t="s">
        <v>363</v>
      </c>
      <c r="C17" s="30"/>
      <c r="D17" s="30"/>
      <c r="E17" s="30"/>
      <c r="F17" s="30"/>
      <c r="G17" s="30"/>
      <c r="H17" s="30"/>
      <c r="I17" s="30"/>
      <c r="J17" s="30"/>
      <c r="M17" s="332" t="s">
        <v>363</v>
      </c>
      <c r="N17" s="332"/>
      <c r="O17" s="332"/>
      <c r="P17" s="332"/>
      <c r="Q17" s="332"/>
      <c r="R17" s="332"/>
      <c r="S17" s="332"/>
      <c r="T17" s="332"/>
      <c r="U17" s="332"/>
    </row>
    <row r="18" spans="2:21">
      <c r="B18" s="287" t="s">
        <v>364</v>
      </c>
      <c r="C18" s="285" t="s">
        <v>365</v>
      </c>
      <c r="D18" s="285"/>
      <c r="E18" s="286"/>
      <c r="F18" s="324" t="s">
        <v>366</v>
      </c>
      <c r="G18" s="324" t="s">
        <v>367</v>
      </c>
      <c r="H18" s="324" t="s">
        <v>368</v>
      </c>
      <c r="I18" s="324" t="s">
        <v>369</v>
      </c>
      <c r="J18" s="324" t="s">
        <v>370</v>
      </c>
      <c r="M18" s="333" t="s">
        <v>364</v>
      </c>
      <c r="N18" s="334" t="s">
        <v>365</v>
      </c>
      <c r="O18" s="334"/>
      <c r="P18" s="335"/>
      <c r="Q18" s="336" t="s">
        <v>366</v>
      </c>
      <c r="R18" s="336" t="s">
        <v>367</v>
      </c>
      <c r="S18" s="336" t="s">
        <v>368</v>
      </c>
      <c r="T18" s="336" t="s">
        <v>369</v>
      </c>
      <c r="U18" s="336" t="s">
        <v>370</v>
      </c>
    </row>
    <row r="19" spans="2:21">
      <c r="B19" s="39" t="s">
        <v>371</v>
      </c>
      <c r="C19" s="279" t="s">
        <v>372</v>
      </c>
      <c r="D19" s="279"/>
      <c r="E19" s="290"/>
      <c r="F19" s="325"/>
      <c r="G19" s="325"/>
      <c r="H19" s="325"/>
      <c r="I19" s="325"/>
      <c r="J19" s="325"/>
      <c r="M19" s="337" t="s">
        <v>371</v>
      </c>
      <c r="N19" s="338" t="s">
        <v>372</v>
      </c>
      <c r="O19" s="338"/>
      <c r="P19" s="339"/>
      <c r="Q19" s="340"/>
      <c r="R19" s="340"/>
      <c r="S19" s="340"/>
      <c r="T19" s="340"/>
      <c r="U19" s="340"/>
    </row>
    <row r="20" ht="15.6" spans="2:21">
      <c r="B20" s="292" t="s">
        <v>374</v>
      </c>
      <c r="C20" s="293"/>
      <c r="D20" s="293"/>
      <c r="E20" s="294"/>
      <c r="F20" s="295">
        <f>F21+F23+F25+F28</f>
        <v>12110</v>
      </c>
      <c r="G20" s="295">
        <f>G21+G23+G25+G28</f>
        <v>3520.6</v>
      </c>
      <c r="H20" s="295">
        <f t="shared" ref="H20:J20" si="0">H21+H23+H25+H28</f>
        <v>3071.3</v>
      </c>
      <c r="I20" s="295">
        <f t="shared" si="0"/>
        <v>2240.5</v>
      </c>
      <c r="J20" s="295">
        <f t="shared" si="0"/>
        <v>3277.6</v>
      </c>
      <c r="M20" s="341" t="s">
        <v>374</v>
      </c>
      <c r="N20" s="342"/>
      <c r="O20" s="342"/>
      <c r="P20" s="343"/>
      <c r="Q20" s="344">
        <f>Q21+Q23+Q25</f>
        <v>10366.2</v>
      </c>
      <c r="R20" s="344">
        <f>R21+R23+R25</f>
        <v>3036.6</v>
      </c>
      <c r="S20" s="344">
        <f>S21+S23+S25</f>
        <v>2798</v>
      </c>
      <c r="T20" s="344">
        <f>T21+T23+T25</f>
        <v>2047.3</v>
      </c>
      <c r="U20" s="344">
        <f>U21+U23+U25</f>
        <v>2484.3</v>
      </c>
    </row>
    <row r="21" ht="15.6" spans="2:21">
      <c r="B21" s="292">
        <v>211</v>
      </c>
      <c r="C21" s="293"/>
      <c r="D21" s="293"/>
      <c r="E21" s="294"/>
      <c r="F21" s="295">
        <f>F22</f>
        <v>8641.3</v>
      </c>
      <c r="G21" s="295">
        <f>G22</f>
        <v>2373.9</v>
      </c>
      <c r="H21" s="295">
        <f>H22</f>
        <v>2300</v>
      </c>
      <c r="I21" s="295">
        <f>I22</f>
        <v>1984.7</v>
      </c>
      <c r="J21" s="295">
        <f>J22</f>
        <v>1982.7</v>
      </c>
      <c r="M21" s="341">
        <v>211</v>
      </c>
      <c r="N21" s="342"/>
      <c r="O21" s="342"/>
      <c r="P21" s="343"/>
      <c r="Q21" s="344">
        <f>Q22</f>
        <v>9012.4</v>
      </c>
      <c r="R21" s="344">
        <f>R22</f>
        <v>2632.6</v>
      </c>
      <c r="S21" s="344">
        <f>S22</f>
        <v>2421.8</v>
      </c>
      <c r="T21" s="344">
        <f>T22</f>
        <v>1799.1</v>
      </c>
      <c r="U21" s="344">
        <f>U22</f>
        <v>2158.9</v>
      </c>
    </row>
    <row r="22" spans="2:21">
      <c r="B22" s="296">
        <v>2111</v>
      </c>
      <c r="C22" s="1" t="s">
        <v>419</v>
      </c>
      <c r="D22" s="1"/>
      <c r="E22" s="297"/>
      <c r="F22" s="42">
        <f>G22+H22+I22+J22</f>
        <v>8641.3</v>
      </c>
      <c r="G22" s="42">
        <v>2373.9</v>
      </c>
      <c r="H22" s="42">
        <v>2300</v>
      </c>
      <c r="I22" s="42">
        <v>1984.7</v>
      </c>
      <c r="J22" s="42">
        <v>1982.7</v>
      </c>
      <c r="M22" s="345">
        <v>2111</v>
      </c>
      <c r="N22" t="s">
        <v>419</v>
      </c>
      <c r="P22" s="346"/>
      <c r="Q22" s="51">
        <f>R22+S22+T22+U22</f>
        <v>9012.4</v>
      </c>
      <c r="R22" s="51">
        <v>2632.6</v>
      </c>
      <c r="S22" s="51">
        <v>2421.8</v>
      </c>
      <c r="T22" s="51">
        <v>1799.1</v>
      </c>
      <c r="U22" s="51">
        <v>2158.9</v>
      </c>
    </row>
    <row r="23" ht="15.6" spans="2:21">
      <c r="B23" s="292">
        <v>212</v>
      </c>
      <c r="C23" s="293"/>
      <c r="D23" s="293"/>
      <c r="E23" s="294"/>
      <c r="F23" s="295">
        <f>F24</f>
        <v>1195.3</v>
      </c>
      <c r="G23" s="295">
        <f>G24</f>
        <v>338.4</v>
      </c>
      <c r="H23" s="295">
        <f>H24</f>
        <v>332.3</v>
      </c>
      <c r="I23" s="295">
        <f>I24</f>
        <v>252.5</v>
      </c>
      <c r="J23" s="295">
        <f>J24</f>
        <v>272.1</v>
      </c>
      <c r="M23" s="341">
        <v>212</v>
      </c>
      <c r="N23" s="342"/>
      <c r="O23" s="342"/>
      <c r="P23" s="343"/>
      <c r="Q23" s="344">
        <f>Q24</f>
        <v>1243.8</v>
      </c>
      <c r="R23" s="344">
        <f>R24</f>
        <v>362.7</v>
      </c>
      <c r="S23" s="344">
        <f>S24</f>
        <v>335</v>
      </c>
      <c r="T23" s="344">
        <f>T24</f>
        <v>248.2</v>
      </c>
      <c r="U23" s="344">
        <f>U24</f>
        <v>297.9</v>
      </c>
    </row>
    <row r="24" spans="2:21">
      <c r="B24" s="40">
        <v>2121</v>
      </c>
      <c r="C24" s="298" t="s">
        <v>420</v>
      </c>
      <c r="D24" s="298"/>
      <c r="E24" s="299"/>
      <c r="F24" s="42">
        <f>G24+H24+I24+J24</f>
        <v>1195.3</v>
      </c>
      <c r="G24" s="42">
        <v>338.4</v>
      </c>
      <c r="H24" s="42">
        <v>332.3</v>
      </c>
      <c r="I24" s="42">
        <v>252.5</v>
      </c>
      <c r="J24" s="42">
        <v>272.1</v>
      </c>
      <c r="M24" s="45">
        <v>2121</v>
      </c>
      <c r="N24" s="347" t="s">
        <v>420</v>
      </c>
      <c r="O24" s="347"/>
      <c r="P24" s="348"/>
      <c r="Q24" s="51">
        <f>R24+S24+T24+U24</f>
        <v>1243.8</v>
      </c>
      <c r="R24" s="51">
        <v>362.7</v>
      </c>
      <c r="S24" s="51">
        <v>335</v>
      </c>
      <c r="T24" s="51">
        <v>248.2</v>
      </c>
      <c r="U24" s="51">
        <v>297.9</v>
      </c>
    </row>
    <row r="25" ht="15.6" spans="2:21">
      <c r="B25" s="184">
        <v>221</v>
      </c>
      <c r="C25" s="185"/>
      <c r="D25" s="185"/>
      <c r="E25" s="186"/>
      <c r="F25" s="209">
        <f>G25+H25+I25+J25</f>
        <v>1927.1</v>
      </c>
      <c r="G25" s="349">
        <f>G26+G27</f>
        <v>631.5</v>
      </c>
      <c r="H25" s="349">
        <f>H26+H27</f>
        <v>439</v>
      </c>
      <c r="I25" s="349">
        <f>I26+I27</f>
        <v>3.3</v>
      </c>
      <c r="J25" s="349">
        <f>J26+J27</f>
        <v>853.3</v>
      </c>
      <c r="M25" s="350">
        <v>221</v>
      </c>
      <c r="N25" s="351"/>
      <c r="O25" s="351"/>
      <c r="P25" s="352"/>
      <c r="Q25" s="353">
        <f>R25+S25+T25+U25</f>
        <v>110</v>
      </c>
      <c r="R25" s="354">
        <f>R26</f>
        <v>41.3</v>
      </c>
      <c r="S25" s="354">
        <f>S26</f>
        <v>41.2</v>
      </c>
      <c r="T25" s="354">
        <f>T26</f>
        <v>0</v>
      </c>
      <c r="U25" s="354">
        <f>U26</f>
        <v>27.5</v>
      </c>
    </row>
    <row r="26" spans="2:21">
      <c r="B26" s="40">
        <v>2212</v>
      </c>
      <c r="C26" s="240" t="s">
        <v>392</v>
      </c>
      <c r="D26" s="240"/>
      <c r="E26" s="240"/>
      <c r="F26" s="42">
        <f>G26+H26+I26+J26</f>
        <v>13.2</v>
      </c>
      <c r="G26" s="42">
        <v>3.3</v>
      </c>
      <c r="H26" s="42">
        <v>3.3</v>
      </c>
      <c r="I26" s="42">
        <v>3.3</v>
      </c>
      <c r="J26" s="42">
        <v>3.3</v>
      </c>
      <c r="M26" s="45">
        <v>2213</v>
      </c>
      <c r="N26" s="355" t="s">
        <v>392</v>
      </c>
      <c r="O26" s="355"/>
      <c r="P26" s="355"/>
      <c r="Q26" s="51">
        <f>R26+S26+T26+U26</f>
        <v>110</v>
      </c>
      <c r="R26" s="51">
        <v>41.3</v>
      </c>
      <c r="S26" s="51">
        <v>41.2</v>
      </c>
      <c r="T26" s="51">
        <v>0</v>
      </c>
      <c r="U26" s="51">
        <v>27.5</v>
      </c>
    </row>
    <row r="27" spans="2:21">
      <c r="B27" s="40">
        <v>2215</v>
      </c>
      <c r="C27" s="326" t="s">
        <v>378</v>
      </c>
      <c r="D27" s="326"/>
      <c r="E27" s="326"/>
      <c r="F27" s="42">
        <f>G27+H27+I27+J27</f>
        <v>1913.9</v>
      </c>
      <c r="G27" s="42">
        <v>628.2</v>
      </c>
      <c r="H27" s="42">
        <v>435.7</v>
      </c>
      <c r="I27" s="42"/>
      <c r="J27" s="42">
        <v>850</v>
      </c>
      <c r="M27" s="300"/>
      <c r="N27" s="356"/>
      <c r="O27" s="356"/>
      <c r="P27" s="356"/>
      <c r="Q27" s="357"/>
      <c r="R27" s="357"/>
      <c r="S27" s="357"/>
      <c r="T27" s="357"/>
      <c r="U27" s="357"/>
    </row>
    <row r="28" spans="2:21">
      <c r="B28" s="304"/>
      <c r="C28" s="358">
        <v>321</v>
      </c>
      <c r="D28" s="359"/>
      <c r="E28" s="360"/>
      <c r="F28" s="361">
        <f>G28+H28+I28+J28</f>
        <v>346.3</v>
      </c>
      <c r="G28" s="306">
        <f>G30</f>
        <v>176.8</v>
      </c>
      <c r="H28" s="306">
        <f t="shared" ref="H28:J28" si="1">H30</f>
        <v>0</v>
      </c>
      <c r="I28" s="306">
        <f t="shared" si="1"/>
        <v>0</v>
      </c>
      <c r="J28" s="306">
        <f t="shared" si="1"/>
        <v>169.5</v>
      </c>
      <c r="K28" s="322"/>
      <c r="M28" s="300"/>
      <c r="N28" s="356"/>
      <c r="O28" s="356"/>
      <c r="P28" s="356"/>
      <c r="Q28" s="357"/>
      <c r="R28" s="357"/>
      <c r="S28" s="357"/>
      <c r="T28" s="357"/>
      <c r="U28" s="357"/>
    </row>
    <row r="29" hidden="1" spans="2:21">
      <c r="B29" s="329"/>
      <c r="C29" s="362"/>
      <c r="D29" s="363"/>
      <c r="E29" s="364"/>
      <c r="F29" s="365"/>
      <c r="G29" s="365"/>
      <c r="H29" s="365"/>
      <c r="I29" s="365"/>
      <c r="J29" s="365"/>
      <c r="M29" s="300"/>
      <c r="N29" s="356"/>
      <c r="O29" s="356"/>
      <c r="P29" s="356"/>
      <c r="Q29" s="357"/>
      <c r="R29" s="357"/>
      <c r="S29" s="357"/>
      <c r="T29" s="357"/>
      <c r="U29" s="357"/>
    </row>
    <row r="30" spans="2:21">
      <c r="B30" s="40">
        <v>3214</v>
      </c>
      <c r="C30" s="366" t="s">
        <v>435</v>
      </c>
      <c r="D30" s="367"/>
      <c r="E30" s="367"/>
      <c r="F30" s="42">
        <f>G30+H30+I30+J30</f>
        <v>346.3</v>
      </c>
      <c r="G30" s="307">
        <v>176.8</v>
      </c>
      <c r="H30" s="42"/>
      <c r="I30" s="42"/>
      <c r="J30" s="307">
        <v>169.5</v>
      </c>
      <c r="K30" s="322"/>
      <c r="M30" s="300"/>
      <c r="N30" s="356"/>
      <c r="O30" s="356"/>
      <c r="P30" s="356"/>
      <c r="Q30" s="357"/>
      <c r="R30" s="357"/>
      <c r="S30" s="357"/>
      <c r="T30" s="357"/>
      <c r="U30" s="357"/>
    </row>
    <row r="31" spans="2:21">
      <c r="B31" s="1"/>
      <c r="C31" s="1"/>
      <c r="D31" s="298"/>
      <c r="E31" s="298"/>
      <c r="F31" s="330"/>
      <c r="G31" s="330"/>
      <c r="H31" s="330"/>
      <c r="I31" s="330"/>
      <c r="J31" s="368"/>
      <c r="N31" s="369"/>
      <c r="O31" s="369"/>
      <c r="P31" s="369"/>
      <c r="Q31" s="370"/>
      <c r="R31" s="370"/>
      <c r="S31" s="370"/>
      <c r="T31" s="370"/>
      <c r="U31" s="370"/>
    </row>
    <row r="32" spans="2:21">
      <c r="B32" s="30" t="s">
        <v>376</v>
      </c>
      <c r="C32" s="30"/>
      <c r="D32" s="30"/>
      <c r="E32" s="30"/>
      <c r="F32" s="30"/>
      <c r="G32" s="30"/>
      <c r="H32" s="30"/>
      <c r="I32" s="30"/>
      <c r="J32" s="30"/>
      <c r="M32" s="332" t="s">
        <v>376</v>
      </c>
      <c r="N32" s="332"/>
      <c r="O32" s="332"/>
      <c r="P32" s="332"/>
      <c r="Q32" s="332"/>
      <c r="R32" s="332"/>
      <c r="S32" s="332"/>
      <c r="T32" s="332"/>
      <c r="U32" s="332"/>
    </row>
    <row r="33" spans="2:21">
      <c r="B33" s="287" t="s">
        <v>364</v>
      </c>
      <c r="C33" s="285" t="s">
        <v>365</v>
      </c>
      <c r="D33" s="285"/>
      <c r="E33" s="286"/>
      <c r="F33" s="371" t="s">
        <v>366</v>
      </c>
      <c r="G33" s="371" t="s">
        <v>367</v>
      </c>
      <c r="H33" s="371" t="s">
        <v>368</v>
      </c>
      <c r="I33" s="371" t="s">
        <v>369</v>
      </c>
      <c r="J33" s="371" t="s">
        <v>370</v>
      </c>
      <c r="M33" s="333" t="s">
        <v>364</v>
      </c>
      <c r="N33" s="334" t="s">
        <v>365</v>
      </c>
      <c r="O33" s="334"/>
      <c r="P33" s="335"/>
      <c r="Q33" s="372" t="s">
        <v>366</v>
      </c>
      <c r="R33" s="372" t="s">
        <v>367</v>
      </c>
      <c r="S33" s="372" t="s">
        <v>368</v>
      </c>
      <c r="T33" s="372" t="s">
        <v>369</v>
      </c>
      <c r="U33" s="372" t="s">
        <v>370</v>
      </c>
    </row>
    <row r="34" spans="2:21">
      <c r="B34" s="39" t="s">
        <v>371</v>
      </c>
      <c r="C34" s="279" t="s">
        <v>372</v>
      </c>
      <c r="D34" s="279"/>
      <c r="E34" s="290"/>
      <c r="F34" s="373"/>
      <c r="G34" s="373"/>
      <c r="H34" s="373"/>
      <c r="I34" s="373"/>
      <c r="J34" s="373"/>
      <c r="M34" s="337" t="s">
        <v>371</v>
      </c>
      <c r="N34" s="338" t="s">
        <v>372</v>
      </c>
      <c r="O34" s="338"/>
      <c r="P34" s="339"/>
      <c r="Q34" s="374"/>
      <c r="R34" s="374"/>
      <c r="S34" s="374"/>
      <c r="T34" s="374"/>
      <c r="U34" s="374"/>
    </row>
    <row r="35" ht="15.6" spans="2:21">
      <c r="B35" s="318" t="s">
        <v>377</v>
      </c>
      <c r="C35" s="319"/>
      <c r="D35" s="319"/>
      <c r="E35" s="320"/>
      <c r="F35" s="317">
        <f>F36+F38+F40+F45+F48+F50+F52+F54+F56+F58</f>
        <v>7484.2</v>
      </c>
      <c r="G35" s="317">
        <f>G36+G38+G40+G45+G48+G50+G52+G54+G56+G58</f>
        <v>1621.4</v>
      </c>
      <c r="H35" s="317">
        <f>H36+H38+H40+H45+H48+H50+H52+H54+H56+H58</f>
        <v>2203.2</v>
      </c>
      <c r="I35" s="317">
        <f>I36+I38+I40+I45+I48+I50+I52+I54+I56+I58</f>
        <v>1640.4</v>
      </c>
      <c r="J35" s="317">
        <f>J36+J38+J40+J45+J48+J50+J52+J54+J56+J58</f>
        <v>2019.2</v>
      </c>
      <c r="M35" s="375" t="s">
        <v>377</v>
      </c>
      <c r="N35" s="376"/>
      <c r="O35" s="376"/>
      <c r="P35" s="377"/>
      <c r="Q35" s="378">
        <f>Q36+Q38+Q40+Q45+Q48+Q50+Q52+Q54+Q56+Q58</f>
        <v>9650.8</v>
      </c>
      <c r="R35" s="378">
        <f>R36+R38+R40+R45+R48+R50+R52+R54+R56+R58</f>
        <v>2048</v>
      </c>
      <c r="S35" s="378">
        <f>S36+S38+S40+S45+S48+S50+S52+S54+S56+S58</f>
        <v>2339.3</v>
      </c>
      <c r="T35" s="378">
        <f>T36+T38+T40+T45+T48+T50+T52+T54+T56+T58</f>
        <v>2565.3</v>
      </c>
      <c r="U35" s="378">
        <f>U36+U38+U40+U45+U48+U50+U52+U54+U56+U58</f>
        <v>2698.2</v>
      </c>
    </row>
    <row r="36" ht="15.6" spans="2:21">
      <c r="B36" s="318">
        <v>211</v>
      </c>
      <c r="C36" s="319"/>
      <c r="D36" s="319"/>
      <c r="E36" s="320"/>
      <c r="F36" s="317">
        <f>F37</f>
        <v>500</v>
      </c>
      <c r="G36" s="317">
        <f>G37</f>
        <v>100</v>
      </c>
      <c r="H36" s="317">
        <f>H37</f>
        <v>200</v>
      </c>
      <c r="I36" s="317">
        <f>I37</f>
        <v>100</v>
      </c>
      <c r="J36" s="317">
        <f>J37</f>
        <v>100</v>
      </c>
      <c r="M36" s="375">
        <v>211</v>
      </c>
      <c r="N36" s="376"/>
      <c r="O36" s="376"/>
      <c r="P36" s="377"/>
      <c r="Q36" s="378">
        <f>Q37</f>
        <v>629.2</v>
      </c>
      <c r="R36" s="378">
        <f>R37</f>
        <v>157.3</v>
      </c>
      <c r="S36" s="378">
        <f>S37</f>
        <v>157.3</v>
      </c>
      <c r="T36" s="378">
        <f>T37</f>
        <v>157.3</v>
      </c>
      <c r="U36" s="378">
        <f>U37</f>
        <v>157.3</v>
      </c>
    </row>
    <row r="37" spans="2:21">
      <c r="B37" s="296">
        <v>2111</v>
      </c>
      <c r="C37" s="301" t="s">
        <v>419</v>
      </c>
      <c r="D37" s="302"/>
      <c r="E37" s="303"/>
      <c r="F37" s="42">
        <f>G37+H37+I37+J37</f>
        <v>500</v>
      </c>
      <c r="G37" s="379">
        <v>100</v>
      </c>
      <c r="H37" s="379">
        <v>200</v>
      </c>
      <c r="I37" s="379">
        <v>100</v>
      </c>
      <c r="J37" s="379">
        <v>100</v>
      </c>
      <c r="M37" s="345">
        <v>2111</v>
      </c>
      <c r="N37" s="380" t="s">
        <v>419</v>
      </c>
      <c r="O37" s="381"/>
      <c r="P37" s="382"/>
      <c r="Q37" s="51">
        <f>R37+S37+T37+U37</f>
        <v>629.2</v>
      </c>
      <c r="R37" s="383">
        <v>157.3</v>
      </c>
      <c r="S37" s="383">
        <v>157.3</v>
      </c>
      <c r="T37" s="383">
        <v>157.3</v>
      </c>
      <c r="U37" s="383">
        <v>157.3</v>
      </c>
    </row>
    <row r="38" ht="15.6" spans="2:21">
      <c r="B38" s="318">
        <v>212</v>
      </c>
      <c r="C38" s="319"/>
      <c r="D38" s="319"/>
      <c r="E38" s="320"/>
      <c r="F38" s="317">
        <f>F39</f>
        <v>69</v>
      </c>
      <c r="G38" s="317">
        <f>G39</f>
        <v>13.8</v>
      </c>
      <c r="H38" s="317">
        <f>H39</f>
        <v>27.6</v>
      </c>
      <c r="I38" s="317">
        <f>I39</f>
        <v>13.8</v>
      </c>
      <c r="J38" s="317">
        <f>J39</f>
        <v>13.8</v>
      </c>
      <c r="M38" s="375">
        <v>212</v>
      </c>
      <c r="N38" s="376"/>
      <c r="O38" s="376"/>
      <c r="P38" s="377"/>
      <c r="Q38" s="378">
        <f>Q39</f>
        <v>85</v>
      </c>
      <c r="R38" s="378">
        <f>R39</f>
        <v>21.3</v>
      </c>
      <c r="S38" s="378">
        <f>S39</f>
        <v>21.2</v>
      </c>
      <c r="T38" s="378">
        <f>T39</f>
        <v>21.3</v>
      </c>
      <c r="U38" s="378">
        <f>U39</f>
        <v>21.2</v>
      </c>
    </row>
    <row r="39" spans="2:21">
      <c r="B39" s="40">
        <v>2121</v>
      </c>
      <c r="C39" s="298" t="s">
        <v>420</v>
      </c>
      <c r="D39" s="298"/>
      <c r="E39" s="299"/>
      <c r="F39" s="42">
        <f>G39+H39+I39+J39</f>
        <v>69</v>
      </c>
      <c r="G39" s="42">
        <v>13.8</v>
      </c>
      <c r="H39" s="42">
        <v>27.6</v>
      </c>
      <c r="I39" s="42">
        <v>13.8</v>
      </c>
      <c r="J39" s="42">
        <v>13.8</v>
      </c>
      <c r="M39" s="45">
        <v>2121</v>
      </c>
      <c r="N39" s="347" t="s">
        <v>420</v>
      </c>
      <c r="O39" s="347"/>
      <c r="P39" s="348"/>
      <c r="Q39" s="51">
        <f>R39+S39+T39+U39</f>
        <v>85</v>
      </c>
      <c r="R39" s="51">
        <v>21.3</v>
      </c>
      <c r="S39" s="51">
        <v>21.2</v>
      </c>
      <c r="T39" s="51">
        <v>21.3</v>
      </c>
      <c r="U39" s="51">
        <v>21.2</v>
      </c>
    </row>
    <row r="40" ht="15.6" spans="2:21">
      <c r="B40" s="318">
        <v>221</v>
      </c>
      <c r="C40" s="319"/>
      <c r="D40" s="319"/>
      <c r="E40" s="320"/>
      <c r="F40" s="317">
        <f>F41+F42+F43+F44</f>
        <v>2432.7</v>
      </c>
      <c r="G40" s="317">
        <f>G41+G42+G43+G44</f>
        <v>675</v>
      </c>
      <c r="H40" s="317">
        <f>H41+H42+H43+H44</f>
        <v>675.1</v>
      </c>
      <c r="I40" s="317">
        <f>I41+I42+I43+I44</f>
        <v>675</v>
      </c>
      <c r="J40" s="317">
        <f>J41+J42+J43+J44</f>
        <v>407.6</v>
      </c>
      <c r="M40" s="375">
        <v>221</v>
      </c>
      <c r="N40" s="376"/>
      <c r="O40" s="376"/>
      <c r="P40" s="377"/>
      <c r="Q40" s="378">
        <f>Q41+Q42+Q43+Q44</f>
        <v>2120</v>
      </c>
      <c r="R40" s="378">
        <f>R41+R42+R43+R44</f>
        <v>526.9</v>
      </c>
      <c r="S40" s="378">
        <f>S41+S42+S43+S44</f>
        <v>532.1</v>
      </c>
      <c r="T40" s="378">
        <f>T41+T42+T43+T44</f>
        <v>531.5</v>
      </c>
      <c r="U40" s="378">
        <f>U41+U42+U43+U44</f>
        <v>529.5</v>
      </c>
    </row>
    <row r="41" spans="2:21">
      <c r="B41" s="296">
        <v>2211</v>
      </c>
      <c r="C41" s="1" t="s">
        <v>421</v>
      </c>
      <c r="D41" s="1"/>
      <c r="E41" s="297"/>
      <c r="F41" s="42">
        <f>G41+H41+I41+J41</f>
        <v>300</v>
      </c>
      <c r="G41" s="379">
        <v>75</v>
      </c>
      <c r="H41" s="379">
        <v>75.1</v>
      </c>
      <c r="I41" s="379">
        <v>75</v>
      </c>
      <c r="J41" s="379">
        <v>74.9</v>
      </c>
      <c r="M41" s="345">
        <v>2211</v>
      </c>
      <c r="N41" t="s">
        <v>421</v>
      </c>
      <c r="P41" s="346"/>
      <c r="Q41" s="51">
        <f>R41+S41+T41+U41</f>
        <v>300</v>
      </c>
      <c r="R41" s="383">
        <v>71.9</v>
      </c>
      <c r="S41" s="383">
        <v>77.1</v>
      </c>
      <c r="T41" s="383">
        <v>76.5</v>
      </c>
      <c r="U41" s="383">
        <v>74.5</v>
      </c>
    </row>
    <row r="42" spans="2:21">
      <c r="B42" s="40">
        <v>2212</v>
      </c>
      <c r="C42" s="298" t="s">
        <v>392</v>
      </c>
      <c r="D42" s="316"/>
      <c r="E42" s="299"/>
      <c r="F42" s="42">
        <f>G42+H42+I42+J42</f>
        <v>0</v>
      </c>
      <c r="G42" s="42">
        <v>0</v>
      </c>
      <c r="H42" s="42">
        <v>0</v>
      </c>
      <c r="I42" s="42">
        <v>0</v>
      </c>
      <c r="J42" s="42">
        <v>0</v>
      </c>
      <c r="M42" s="45">
        <v>2212</v>
      </c>
      <c r="N42" s="384" t="s">
        <v>392</v>
      </c>
      <c r="O42" s="385"/>
      <c r="P42" s="348"/>
      <c r="Q42" s="51">
        <f>R42+S42+T42+U42</f>
        <v>0</v>
      </c>
      <c r="R42" s="51"/>
      <c r="S42" s="51"/>
      <c r="T42" s="51"/>
      <c r="U42" s="51"/>
    </row>
    <row r="43" spans="2:21">
      <c r="B43" s="296">
        <v>2214</v>
      </c>
      <c r="C43" s="1" t="s">
        <v>436</v>
      </c>
      <c r="D43" s="1"/>
      <c r="E43" s="297"/>
      <c r="F43" s="42">
        <f>G43+H43+I43+J43</f>
        <v>400</v>
      </c>
      <c r="G43" s="379">
        <v>100</v>
      </c>
      <c r="H43" s="379">
        <v>100</v>
      </c>
      <c r="I43" s="379">
        <v>100</v>
      </c>
      <c r="J43" s="379">
        <v>100</v>
      </c>
      <c r="M43" s="345">
        <v>2214</v>
      </c>
      <c r="N43" t="s">
        <v>436</v>
      </c>
      <c r="P43" s="346"/>
      <c r="Q43" s="51">
        <f>R43+S43+T43+U43</f>
        <v>400</v>
      </c>
      <c r="R43" s="383">
        <v>100</v>
      </c>
      <c r="S43" s="383">
        <v>100</v>
      </c>
      <c r="T43" s="383">
        <v>100</v>
      </c>
      <c r="U43" s="383">
        <v>100</v>
      </c>
    </row>
    <row r="44" spans="2:21">
      <c r="B44" s="40">
        <v>2215</v>
      </c>
      <c r="C44" s="298" t="s">
        <v>378</v>
      </c>
      <c r="D44" s="298"/>
      <c r="E44" s="299"/>
      <c r="F44" s="42">
        <f>G44+H44+I44+J44</f>
        <v>1732.7</v>
      </c>
      <c r="G44" s="42">
        <v>500</v>
      </c>
      <c r="H44" s="42">
        <v>500</v>
      </c>
      <c r="I44" s="42">
        <v>500</v>
      </c>
      <c r="J44" s="42">
        <v>232.7</v>
      </c>
      <c r="M44" s="45">
        <v>2215</v>
      </c>
      <c r="N44" s="347" t="s">
        <v>378</v>
      </c>
      <c r="O44" s="347"/>
      <c r="P44" s="348"/>
      <c r="Q44" s="51">
        <f>R44+S44+T44+U44</f>
        <v>1420</v>
      </c>
      <c r="R44" s="51">
        <v>355</v>
      </c>
      <c r="S44" s="51">
        <v>355</v>
      </c>
      <c r="T44" s="51">
        <v>355</v>
      </c>
      <c r="U44" s="51">
        <v>355</v>
      </c>
    </row>
    <row r="45" ht="15.6" spans="2:21">
      <c r="B45" s="318">
        <v>222</v>
      </c>
      <c r="C45" s="319"/>
      <c r="D45" s="319"/>
      <c r="E45" s="320"/>
      <c r="F45" s="317">
        <f>F46+F47</f>
        <v>200</v>
      </c>
      <c r="G45" s="317">
        <f>G46+G47</f>
        <v>50</v>
      </c>
      <c r="H45" s="317">
        <f>H46+H47</f>
        <v>50</v>
      </c>
      <c r="I45" s="317">
        <f>I46+I47</f>
        <v>50</v>
      </c>
      <c r="J45" s="317">
        <f>J46+J47</f>
        <v>50</v>
      </c>
      <c r="M45" s="375">
        <v>222</v>
      </c>
      <c r="N45" s="376"/>
      <c r="O45" s="376"/>
      <c r="P45" s="377"/>
      <c r="Q45" s="378">
        <f>Q46+Q47</f>
        <v>185</v>
      </c>
      <c r="R45" s="378">
        <f>R46+R47</f>
        <v>46.4</v>
      </c>
      <c r="S45" s="378">
        <f>S46+S47</f>
        <v>46.2</v>
      </c>
      <c r="T45" s="378">
        <f>T46+T47</f>
        <v>21.2</v>
      </c>
      <c r="U45" s="378">
        <f>U46+U47</f>
        <v>71.2</v>
      </c>
    </row>
    <row r="46" spans="2:21">
      <c r="B46" s="40">
        <v>2222</v>
      </c>
      <c r="C46" s="298" t="s">
        <v>380</v>
      </c>
      <c r="D46" s="298"/>
      <c r="E46" s="299"/>
      <c r="F46" s="42">
        <f>G46+H46+I46+J46</f>
        <v>200</v>
      </c>
      <c r="G46" s="386">
        <v>50</v>
      </c>
      <c r="H46" s="386">
        <v>50</v>
      </c>
      <c r="I46" s="386">
        <v>50</v>
      </c>
      <c r="J46" s="386">
        <v>50</v>
      </c>
      <c r="M46" s="45">
        <v>2222</v>
      </c>
      <c r="N46" s="347" t="s">
        <v>380</v>
      </c>
      <c r="O46" s="347"/>
      <c r="P46" s="348"/>
      <c r="Q46" s="51">
        <f>R46+S46+T46+U46</f>
        <v>185</v>
      </c>
      <c r="R46" s="387">
        <v>46.4</v>
      </c>
      <c r="S46" s="387">
        <v>46.2</v>
      </c>
      <c r="T46" s="387">
        <v>21.2</v>
      </c>
      <c r="U46" s="387">
        <v>71.2</v>
      </c>
    </row>
    <row r="47" spans="2:21">
      <c r="B47" s="40">
        <v>2224</v>
      </c>
      <c r="C47" s="298" t="s">
        <v>381</v>
      </c>
      <c r="D47" s="298"/>
      <c r="E47" s="299"/>
      <c r="F47" s="42">
        <f>G47+H47+I47+J47</f>
        <v>0</v>
      </c>
      <c r="G47" s="42">
        <v>0</v>
      </c>
      <c r="H47" s="42">
        <v>0</v>
      </c>
      <c r="I47" s="42">
        <v>0</v>
      </c>
      <c r="J47" s="42">
        <v>0</v>
      </c>
      <c r="M47" s="45">
        <v>2224</v>
      </c>
      <c r="N47" s="347" t="s">
        <v>381</v>
      </c>
      <c r="O47" s="347"/>
      <c r="P47" s="348"/>
      <c r="Q47" s="51">
        <f>R47+S47+T47+U47</f>
        <v>0</v>
      </c>
      <c r="R47" s="51">
        <v>0</v>
      </c>
      <c r="S47" s="51">
        <v>0</v>
      </c>
      <c r="T47" s="51">
        <v>0</v>
      </c>
      <c r="U47" s="51">
        <v>0</v>
      </c>
    </row>
    <row r="48" ht="15.6" spans="2:21">
      <c r="B48" s="184">
        <v>223</v>
      </c>
      <c r="C48" s="185"/>
      <c r="D48" s="185"/>
      <c r="E48" s="186"/>
      <c r="F48" s="209">
        <f>F49</f>
        <v>20</v>
      </c>
      <c r="G48" s="209">
        <f t="shared" ref="G48:J50" si="2">G49</f>
        <v>5</v>
      </c>
      <c r="H48" s="209">
        <f t="shared" si="2"/>
        <v>5</v>
      </c>
      <c r="I48" s="209">
        <f t="shared" si="2"/>
        <v>5</v>
      </c>
      <c r="J48" s="209">
        <f t="shared" si="2"/>
        <v>5</v>
      </c>
      <c r="M48" s="350">
        <v>223</v>
      </c>
      <c r="N48" s="351"/>
      <c r="O48" s="351"/>
      <c r="P48" s="352"/>
      <c r="Q48" s="353">
        <f>Q49</f>
        <v>20</v>
      </c>
      <c r="R48" s="353">
        <f t="shared" ref="R48:U50" si="3">R49</f>
        <v>5</v>
      </c>
      <c r="S48" s="353">
        <f t="shared" si="3"/>
        <v>5</v>
      </c>
      <c r="T48" s="353">
        <f t="shared" si="3"/>
        <v>5</v>
      </c>
      <c r="U48" s="353">
        <f t="shared" si="3"/>
        <v>5</v>
      </c>
    </row>
    <row r="49" ht="15.6" spans="2:21">
      <c r="B49" s="40">
        <v>2231</v>
      </c>
      <c r="C49" s="298" t="s">
        <v>382</v>
      </c>
      <c r="D49" s="185"/>
      <c r="E49" s="186"/>
      <c r="F49" s="167">
        <f>G49+H49+I49+J49</f>
        <v>20</v>
      </c>
      <c r="G49" s="42">
        <v>5</v>
      </c>
      <c r="H49" s="42">
        <v>5</v>
      </c>
      <c r="I49" s="42">
        <v>5</v>
      </c>
      <c r="J49" s="42">
        <v>5</v>
      </c>
      <c r="M49" s="45">
        <v>2231</v>
      </c>
      <c r="N49" s="347" t="s">
        <v>382</v>
      </c>
      <c r="O49" s="351"/>
      <c r="P49" s="352"/>
      <c r="Q49" s="388">
        <f>R49+S49+T49+U49</f>
        <v>20</v>
      </c>
      <c r="R49" s="51">
        <v>5</v>
      </c>
      <c r="S49" s="51">
        <v>5</v>
      </c>
      <c r="T49" s="51">
        <v>5</v>
      </c>
      <c r="U49" s="51">
        <v>5</v>
      </c>
    </row>
    <row r="50" ht="15.6" spans="2:21">
      <c r="B50" s="184">
        <v>251</v>
      </c>
      <c r="C50" s="185"/>
      <c r="D50" s="185"/>
      <c r="E50" s="186"/>
      <c r="F50" s="209">
        <f>G50+H50+I50+J50</f>
        <v>351.1</v>
      </c>
      <c r="G50" s="209">
        <f>G51</f>
        <v>87.8</v>
      </c>
      <c r="H50" s="209">
        <f t="shared" si="2"/>
        <v>87.8</v>
      </c>
      <c r="I50" s="209">
        <f t="shared" si="2"/>
        <v>87.8</v>
      </c>
      <c r="J50" s="209">
        <f t="shared" si="2"/>
        <v>87.7</v>
      </c>
      <c r="M50" s="350">
        <v>251</v>
      </c>
      <c r="N50" s="351"/>
      <c r="O50" s="351"/>
      <c r="P50" s="352"/>
      <c r="Q50" s="353">
        <f>R50+S50+T50+U50</f>
        <v>211.1</v>
      </c>
      <c r="R50" s="353">
        <f>R51</f>
        <v>70.4</v>
      </c>
      <c r="S50" s="353">
        <f t="shared" si="3"/>
        <v>46.9</v>
      </c>
      <c r="T50" s="353">
        <f t="shared" si="3"/>
        <v>23.5</v>
      </c>
      <c r="U50" s="353">
        <f t="shared" si="3"/>
        <v>70.3</v>
      </c>
    </row>
    <row r="51" spans="2:21">
      <c r="B51" s="40">
        <v>2511</v>
      </c>
      <c r="C51" s="301" t="s">
        <v>437</v>
      </c>
      <c r="D51" s="302"/>
      <c r="E51" s="303"/>
      <c r="F51" s="42">
        <f>G51+H51+I51+J51</f>
        <v>351.1</v>
      </c>
      <c r="G51" s="42">
        <v>87.8</v>
      </c>
      <c r="H51" s="42">
        <v>87.8</v>
      </c>
      <c r="I51" s="386">
        <v>87.8</v>
      </c>
      <c r="J51" s="42">
        <v>87.7</v>
      </c>
      <c r="M51" s="45">
        <v>2511</v>
      </c>
      <c r="N51" s="380" t="s">
        <v>437</v>
      </c>
      <c r="O51" s="381"/>
      <c r="P51" s="382"/>
      <c r="Q51" s="51">
        <f>R51+S51+T51+U51</f>
        <v>211.1</v>
      </c>
      <c r="R51" s="51">
        <v>70.4</v>
      </c>
      <c r="S51" s="51">
        <v>46.9</v>
      </c>
      <c r="T51" s="387">
        <v>23.5</v>
      </c>
      <c r="U51" s="51">
        <v>70.3</v>
      </c>
    </row>
    <row r="52" ht="15.6" spans="2:21">
      <c r="B52" s="318">
        <v>262</v>
      </c>
      <c r="C52" s="319"/>
      <c r="D52" s="319"/>
      <c r="E52" s="320"/>
      <c r="F52" s="209">
        <f>F53</f>
        <v>32.5</v>
      </c>
      <c r="G52" s="209">
        <f>G53</f>
        <v>20</v>
      </c>
      <c r="H52" s="209">
        <f>H53</f>
        <v>12.5</v>
      </c>
      <c r="I52" s="209">
        <f>I53</f>
        <v>0</v>
      </c>
      <c r="J52" s="209">
        <f>J53</f>
        <v>0</v>
      </c>
      <c r="M52" s="375">
        <v>262</v>
      </c>
      <c r="N52" s="376"/>
      <c r="O52" s="376"/>
      <c r="P52" s="377"/>
      <c r="Q52" s="353">
        <f>Q53</f>
        <v>13</v>
      </c>
      <c r="R52" s="353">
        <f>R53</f>
        <v>13</v>
      </c>
      <c r="S52" s="353">
        <f>S53</f>
        <v>0</v>
      </c>
      <c r="T52" s="353">
        <f>T53</f>
        <v>0</v>
      </c>
      <c r="U52" s="353">
        <f>U53</f>
        <v>0</v>
      </c>
    </row>
    <row r="53" spans="2:21">
      <c r="B53" s="40">
        <v>2621</v>
      </c>
      <c r="C53" s="298" t="s">
        <v>438</v>
      </c>
      <c r="D53" s="298"/>
      <c r="E53" s="299"/>
      <c r="F53" s="42">
        <f>G53+H53+I53+J53</f>
        <v>32.5</v>
      </c>
      <c r="G53" s="386">
        <v>20</v>
      </c>
      <c r="H53" s="386">
        <v>12.5</v>
      </c>
      <c r="I53" s="386"/>
      <c r="J53" s="386"/>
      <c r="M53" s="45">
        <v>2621</v>
      </c>
      <c r="N53" s="347" t="s">
        <v>438</v>
      </c>
      <c r="O53" s="347"/>
      <c r="P53" s="348"/>
      <c r="Q53" s="51">
        <f>R53+S53+T53+U53</f>
        <v>13</v>
      </c>
      <c r="R53" s="387">
        <v>13</v>
      </c>
      <c r="S53" s="387"/>
      <c r="T53" s="387"/>
      <c r="U53" s="387"/>
    </row>
    <row r="54" ht="15.6" spans="2:21">
      <c r="B54" s="318">
        <v>272</v>
      </c>
      <c r="C54" s="319"/>
      <c r="D54" s="319"/>
      <c r="E54" s="320"/>
      <c r="F54" s="317">
        <f>F55</f>
        <v>100</v>
      </c>
      <c r="G54" s="232">
        <f>G55</f>
        <v>25</v>
      </c>
      <c r="H54" s="232">
        <f>H55</f>
        <v>25</v>
      </c>
      <c r="I54" s="232">
        <f>I55</f>
        <v>25</v>
      </c>
      <c r="J54" s="232">
        <f>J55</f>
        <v>25</v>
      </c>
      <c r="M54" s="375">
        <v>272</v>
      </c>
      <c r="N54" s="376"/>
      <c r="O54" s="376"/>
      <c r="P54" s="377"/>
      <c r="Q54" s="378">
        <f>Q55</f>
        <v>130</v>
      </c>
      <c r="R54" s="389">
        <f>R55</f>
        <v>26</v>
      </c>
      <c r="S54" s="389">
        <f>S55</f>
        <v>32.5</v>
      </c>
      <c r="T54" s="389">
        <f>T55</f>
        <v>7.9</v>
      </c>
      <c r="U54" s="389">
        <f>U55</f>
        <v>63.6</v>
      </c>
    </row>
    <row r="55" ht="18" customHeight="1" spans="2:21">
      <c r="B55" s="287">
        <v>2721</v>
      </c>
      <c r="C55" s="285" t="s">
        <v>439</v>
      </c>
      <c r="D55" s="285"/>
      <c r="E55" s="286"/>
      <c r="F55" s="42">
        <f>G55+H55+I55+J55</f>
        <v>100</v>
      </c>
      <c r="G55" s="42">
        <v>25</v>
      </c>
      <c r="H55" s="42">
        <v>25</v>
      </c>
      <c r="I55" s="42">
        <v>25</v>
      </c>
      <c r="J55" s="42">
        <v>25</v>
      </c>
      <c r="M55" s="333">
        <v>2721</v>
      </c>
      <c r="N55" s="334" t="s">
        <v>439</v>
      </c>
      <c r="O55" s="334"/>
      <c r="P55" s="335"/>
      <c r="Q55" s="51">
        <f>R55+S55+T55+U55</f>
        <v>130</v>
      </c>
      <c r="R55" s="51">
        <v>26</v>
      </c>
      <c r="S55" s="51">
        <v>32.5</v>
      </c>
      <c r="T55" s="51">
        <v>7.9</v>
      </c>
      <c r="U55" s="51">
        <v>63.6</v>
      </c>
    </row>
    <row r="56" ht="18" customHeight="1" spans="2:21">
      <c r="B56" s="318">
        <v>282</v>
      </c>
      <c r="C56" s="319"/>
      <c r="D56" s="319"/>
      <c r="E56" s="320"/>
      <c r="F56" s="317">
        <f>F57</f>
        <v>578.9</v>
      </c>
      <c r="G56" s="317">
        <f>G57</f>
        <v>144.8</v>
      </c>
      <c r="H56" s="317">
        <f>H57</f>
        <v>120.2</v>
      </c>
      <c r="I56" s="317">
        <f>I57</f>
        <v>144.7</v>
      </c>
      <c r="J56" s="317">
        <f>J57</f>
        <v>169.2</v>
      </c>
      <c r="M56" s="375">
        <v>282</v>
      </c>
      <c r="N56" s="376"/>
      <c r="O56" s="376"/>
      <c r="P56" s="377"/>
      <c r="Q56" s="378">
        <f>Q57</f>
        <v>574.4</v>
      </c>
      <c r="R56" s="378">
        <f>R57</f>
        <v>143.6</v>
      </c>
      <c r="S56" s="378">
        <f>S57</f>
        <v>143.6</v>
      </c>
      <c r="T56" s="378">
        <f>T57</f>
        <v>143.6</v>
      </c>
      <c r="U56" s="378">
        <f>U57</f>
        <v>143.6</v>
      </c>
    </row>
    <row r="57" ht="17.25" customHeight="1" spans="2:21">
      <c r="B57" s="40">
        <v>2824</v>
      </c>
      <c r="C57" s="298" t="s">
        <v>440</v>
      </c>
      <c r="D57" s="298"/>
      <c r="E57" s="299"/>
      <c r="F57" s="42">
        <f>G57+H57+I57+J57</f>
        <v>578.9</v>
      </c>
      <c r="G57" s="56">
        <v>144.8</v>
      </c>
      <c r="H57" s="56">
        <v>120.2</v>
      </c>
      <c r="I57" s="56">
        <v>144.7</v>
      </c>
      <c r="J57" s="56">
        <v>169.2</v>
      </c>
      <c r="M57" s="45">
        <v>2824</v>
      </c>
      <c r="N57" s="347" t="s">
        <v>440</v>
      </c>
      <c r="O57" s="347"/>
      <c r="P57" s="348"/>
      <c r="Q57" s="51">
        <f>R57+S57+T57+U57</f>
        <v>574.4</v>
      </c>
      <c r="R57" s="390">
        <v>143.6</v>
      </c>
      <c r="S57" s="390">
        <v>143.6</v>
      </c>
      <c r="T57" s="390">
        <v>143.6</v>
      </c>
      <c r="U57" s="390">
        <v>143.6</v>
      </c>
    </row>
    <row r="58" ht="16.5" customHeight="1" spans="2:21">
      <c r="B58" s="318">
        <v>311</v>
      </c>
      <c r="C58" s="319"/>
      <c r="D58" s="319"/>
      <c r="E58" s="320"/>
      <c r="F58" s="209">
        <f>F59+F60</f>
        <v>3200</v>
      </c>
      <c r="G58" s="209">
        <f>G59+G60</f>
        <v>500</v>
      </c>
      <c r="H58" s="209">
        <f>H59+H60</f>
        <v>1000</v>
      </c>
      <c r="I58" s="209">
        <f>I59+I60</f>
        <v>539.1</v>
      </c>
      <c r="J58" s="209">
        <f>J59+J60</f>
        <v>1160.9</v>
      </c>
      <c r="M58" s="375">
        <v>311</v>
      </c>
      <c r="N58" s="376"/>
      <c r="O58" s="376"/>
      <c r="P58" s="377"/>
      <c r="Q58" s="353">
        <f>Q59+Q60</f>
        <v>5683.1</v>
      </c>
      <c r="R58" s="353">
        <f>R59+R60</f>
        <v>1038.1</v>
      </c>
      <c r="S58" s="353">
        <f>S59+S60</f>
        <v>1354.5</v>
      </c>
      <c r="T58" s="353">
        <f>T59+T60</f>
        <v>1654</v>
      </c>
      <c r="U58" s="353">
        <f>U59+U60</f>
        <v>1636.5</v>
      </c>
    </row>
    <row r="59" ht="17.25" customHeight="1" spans="2:21">
      <c r="B59" s="40">
        <v>3111</v>
      </c>
      <c r="C59" s="301" t="s">
        <v>441</v>
      </c>
      <c r="D59" s="302"/>
      <c r="E59" s="303"/>
      <c r="F59" s="42">
        <f>G59+H59+I59+J59</f>
        <v>2700</v>
      </c>
      <c r="G59" s="42">
        <v>500</v>
      </c>
      <c r="H59" s="42">
        <v>1000</v>
      </c>
      <c r="I59" s="42">
        <v>239.1</v>
      </c>
      <c r="J59" s="42">
        <v>960.9</v>
      </c>
      <c r="M59" s="45">
        <v>3111</v>
      </c>
      <c r="N59" s="301" t="s">
        <v>441</v>
      </c>
      <c r="O59" s="302"/>
      <c r="P59" s="303"/>
      <c r="Q59" s="51">
        <f>R59+S59+T59+U59</f>
        <v>4683.1</v>
      </c>
      <c r="R59" s="51">
        <v>938.1</v>
      </c>
      <c r="S59" s="51">
        <v>1170.8</v>
      </c>
      <c r="T59" s="51">
        <v>1403.5</v>
      </c>
      <c r="U59" s="51">
        <v>1170.7</v>
      </c>
    </row>
    <row r="60" spans="2:21">
      <c r="B60" s="40">
        <v>3112</v>
      </c>
      <c r="C60" s="301" t="s">
        <v>383</v>
      </c>
      <c r="D60" s="302"/>
      <c r="E60" s="303"/>
      <c r="F60" s="42">
        <f>G60+H60+I60+J60</f>
        <v>500</v>
      </c>
      <c r="G60" s="42"/>
      <c r="H60" s="42"/>
      <c r="I60" s="42">
        <v>300</v>
      </c>
      <c r="J60" s="42">
        <v>200</v>
      </c>
      <c r="K60" s="391"/>
      <c r="M60" s="45">
        <v>3112</v>
      </c>
      <c r="N60" s="380" t="s">
        <v>383</v>
      </c>
      <c r="O60" s="381"/>
      <c r="P60" s="382"/>
      <c r="Q60" s="51">
        <f>R60+S60+T60+U60</f>
        <v>1000</v>
      </c>
      <c r="R60" s="51">
        <v>100</v>
      </c>
      <c r="S60" s="51">
        <v>183.7</v>
      </c>
      <c r="T60" s="51">
        <v>250.5</v>
      </c>
      <c r="U60" s="51">
        <v>465.8</v>
      </c>
    </row>
    <row r="61" ht="24" hidden="1" customHeight="1" spans="2:21">
      <c r="B61" s="1"/>
      <c r="C61" s="1"/>
      <c r="D61" s="1"/>
      <c r="E61" s="1"/>
      <c r="F61" s="1"/>
      <c r="G61" s="392"/>
      <c r="H61" s="392"/>
      <c r="I61" s="392"/>
      <c r="J61" s="392"/>
    </row>
    <row r="62" spans="2:21">
      <c r="B62" s="1"/>
      <c r="C62" s="1"/>
      <c r="D62" s="1"/>
      <c r="E62" s="1"/>
      <c r="F62" s="1"/>
      <c r="G62" s="1"/>
      <c r="H62" s="1"/>
      <c r="I62" s="1"/>
      <c r="J62" s="1"/>
    </row>
    <row r="63" spans="2:21">
      <c r="B63" s="1"/>
      <c r="C63" s="1" t="s">
        <v>385</v>
      </c>
      <c r="D63" s="1"/>
      <c r="E63" s="1"/>
      <c r="F63" s="1"/>
      <c r="G63" s="1"/>
      <c r="H63" s="1"/>
      <c r="I63" s="1"/>
      <c r="J63" s="1"/>
    </row>
    <row r="64" ht="30.75" customHeight="1" spans="2:21">
      <c r="B64" s="1"/>
      <c r="C64" s="1" t="s">
        <v>386</v>
      </c>
      <c r="D64" s="1"/>
      <c r="E64" s="1"/>
      <c r="F64" s="1"/>
      <c r="G64" s="1"/>
      <c r="H64" s="1"/>
      <c r="I64" s="1"/>
      <c r="J64" s="1"/>
    </row>
    <row r="65" spans="2:10">
      <c r="B65" s="1"/>
      <c r="C65" s="1"/>
      <c r="D65" s="1"/>
      <c r="E65" s="1"/>
      <c r="F65" s="1"/>
      <c r="G65" s="1"/>
      <c r="H65" s="1"/>
      <c r="I65" s="1"/>
      <c r="J65" s="1"/>
    </row>
    <row r="66" spans="2:10">
      <c r="B66" s="1"/>
      <c r="C66" s="1"/>
      <c r="D66" s="1"/>
      <c r="E66" s="1"/>
      <c r="F66" s="1"/>
      <c r="G66" s="1"/>
      <c r="H66" s="1"/>
      <c r="I66" s="1"/>
      <c r="J66" s="1"/>
    </row>
    <row r="67" spans="2:10">
      <c r="B67" s="1"/>
      <c r="C67" s="1"/>
      <c r="D67" s="1"/>
      <c r="E67" s="1"/>
      <c r="F67" s="1"/>
      <c r="G67" s="1"/>
      <c r="H67" s="1"/>
      <c r="I67" s="1"/>
      <c r="J67" s="1"/>
    </row>
    <row r="68" spans="2:10">
      <c r="B68" s="76"/>
      <c r="C68" s="1"/>
      <c r="D68" s="1"/>
      <c r="E68" s="1"/>
      <c r="F68" s="1"/>
      <c r="G68" s="1"/>
      <c r="H68" s="1"/>
      <c r="I68" s="1"/>
      <c r="J68" s="1"/>
    </row>
    <row r="69" spans="2:10">
      <c r="B69" s="76"/>
      <c r="C69" s="1"/>
      <c r="D69" s="1"/>
      <c r="E69" s="1"/>
      <c r="F69" s="1"/>
      <c r="G69" s="1"/>
      <c r="H69" s="1"/>
      <c r="I69" s="1"/>
      <c r="J69" s="1"/>
    </row>
    <row r="70" spans="2:10">
      <c r="B70" s="76"/>
      <c r="C70" s="1"/>
      <c r="D70" s="1"/>
      <c r="E70" s="1"/>
      <c r="F70" s="1"/>
      <c r="G70" s="1"/>
      <c r="H70" s="1"/>
      <c r="I70" s="1"/>
      <c r="J70" s="1"/>
    </row>
    <row r="71" spans="2:10">
      <c r="B71" s="1"/>
      <c r="C71" s="1"/>
      <c r="D71" s="1"/>
      <c r="E71" s="1"/>
      <c r="F71" s="1" t="s">
        <v>347</v>
      </c>
      <c r="G71" s="1"/>
      <c r="H71" s="1"/>
      <c r="I71" s="1"/>
      <c r="J71" s="1"/>
    </row>
    <row r="72" spans="2:10">
      <c r="B72" s="1"/>
      <c r="C72" s="1"/>
      <c r="D72" s="1"/>
      <c r="E72" s="1" t="s">
        <v>348</v>
      </c>
      <c r="F72" s="1"/>
      <c r="G72" s="1"/>
      <c r="H72" s="1"/>
      <c r="I72" s="1"/>
      <c r="J72" s="1"/>
    </row>
    <row r="73" ht="23.25" customHeight="1" spans="2:10">
      <c r="B73" s="1"/>
      <c r="C73" s="1"/>
      <c r="D73" s="1"/>
      <c r="E73" s="278" t="s">
        <v>413</v>
      </c>
      <c r="F73" s="1"/>
      <c r="G73" s="1"/>
      <c r="H73" s="1"/>
      <c r="I73" s="1"/>
      <c r="J73" s="1"/>
    </row>
    <row r="74" spans="2:10">
      <c r="B74" s="1"/>
      <c r="C74" s="1"/>
      <c r="D74" s="1"/>
      <c r="E74" s="1" t="s">
        <v>350</v>
      </c>
      <c r="F74" s="1"/>
      <c r="G74" s="1"/>
      <c r="H74" s="1"/>
      <c r="I74" s="1"/>
      <c r="J74" s="1"/>
    </row>
    <row r="75" spans="2:10">
      <c r="B75" s="1"/>
      <c r="C75" s="1"/>
      <c r="D75" s="1" t="s">
        <v>351</v>
      </c>
      <c r="E75" s="1"/>
      <c r="F75" s="1"/>
      <c r="G75" s="1"/>
      <c r="H75" s="1"/>
      <c r="I75" s="1"/>
      <c r="J75" s="1"/>
    </row>
    <row r="76" spans="2:10">
      <c r="B76" s="1"/>
      <c r="C76" s="1" t="s">
        <v>352</v>
      </c>
      <c r="D76" s="1"/>
      <c r="E76" s="1"/>
      <c r="F76" s="1"/>
      <c r="G76" s="1"/>
      <c r="H76" s="1"/>
      <c r="I76" s="1"/>
      <c r="J76" s="1"/>
    </row>
    <row r="77" spans="2:10">
      <c r="B77" s="279" t="s">
        <v>353</v>
      </c>
      <c r="C77" s="279"/>
      <c r="D77" s="279"/>
      <c r="E77" s="279"/>
      <c r="F77" s="1"/>
      <c r="G77" s="1"/>
      <c r="H77" s="1"/>
      <c r="I77" s="1"/>
      <c r="J77" s="1"/>
    </row>
    <row r="78" spans="2:10">
      <c r="B78" s="8" t="s">
        <v>354</v>
      </c>
      <c r="C78" s="8"/>
      <c r="D78" s="8"/>
      <c r="E78" s="8"/>
      <c r="F78" s="8"/>
      <c r="G78" s="1"/>
      <c r="H78" s="1"/>
      <c r="I78" s="1"/>
      <c r="J78" s="1"/>
    </row>
    <row r="79" spans="2:10">
      <c r="B79" s="279" t="s">
        <v>429</v>
      </c>
      <c r="C79" s="279"/>
      <c r="D79" s="279"/>
      <c r="E79" s="1"/>
      <c r="F79" s="1"/>
      <c r="G79" s="1"/>
      <c r="H79" s="1"/>
      <c r="I79" s="1"/>
      <c r="J79" s="1"/>
    </row>
    <row r="80" spans="2:10">
      <c r="B80" s="8" t="s">
        <v>356</v>
      </c>
      <c r="C80" s="8"/>
      <c r="D80" s="8"/>
      <c r="E80" s="8"/>
      <c r="F80" s="1"/>
      <c r="G80" s="1"/>
      <c r="H80" s="1"/>
      <c r="I80" s="1"/>
      <c r="J80" s="1"/>
    </row>
    <row r="81" spans="2:23">
      <c r="B81" s="1" t="s">
        <v>442</v>
      </c>
      <c r="C81" s="1"/>
      <c r="D81" s="1"/>
      <c r="E81" s="1"/>
      <c r="F81" s="1"/>
      <c r="G81" s="1"/>
      <c r="H81" s="1"/>
      <c r="I81" s="1"/>
      <c r="J81" s="1"/>
    </row>
    <row r="82" spans="2:23">
      <c r="B82" s="1" t="s">
        <v>431</v>
      </c>
      <c r="C82" s="1"/>
      <c r="D82" s="1"/>
      <c r="E82" s="1"/>
      <c r="F82" s="1"/>
      <c r="G82" s="1"/>
      <c r="H82" s="1"/>
      <c r="I82" s="1"/>
      <c r="J82" s="1"/>
    </row>
    <row r="83" spans="2:23">
      <c r="B83" s="1" t="s">
        <v>432</v>
      </c>
      <c r="C83" s="1"/>
      <c r="D83" s="1"/>
      <c r="E83" s="1"/>
      <c r="F83" s="1"/>
      <c r="G83" s="1"/>
      <c r="H83" s="1"/>
      <c r="I83" s="1"/>
      <c r="J83" s="1"/>
    </row>
    <row r="84" spans="2:23">
      <c r="B84" s="1" t="s">
        <v>360</v>
      </c>
      <c r="C84" s="1"/>
      <c r="D84" s="1"/>
      <c r="E84" s="1"/>
      <c r="F84" s="1"/>
      <c r="G84" s="1"/>
      <c r="H84" s="1"/>
      <c r="I84" s="1"/>
      <c r="J84" s="1"/>
    </row>
    <row r="85" spans="2:23">
      <c r="B85" s="1"/>
      <c r="C85" s="1"/>
      <c r="D85" s="1" t="s">
        <v>443</v>
      </c>
      <c r="E85" s="1"/>
      <c r="F85" s="330"/>
      <c r="G85" s="331"/>
      <c r="H85" s="331"/>
      <c r="I85" s="331"/>
      <c r="J85" s="331"/>
    </row>
    <row r="86" spans="2:23">
      <c r="B86" s="1"/>
      <c r="C86" s="1"/>
      <c r="D86" s="1" t="s">
        <v>434</v>
      </c>
      <c r="E86" s="1"/>
      <c r="F86" s="330"/>
      <c r="G86" s="331"/>
      <c r="H86" s="331"/>
      <c r="I86" s="331"/>
      <c r="J86" s="331"/>
    </row>
    <row r="87" spans="2:23">
      <c r="B87" s="161" t="s">
        <v>397</v>
      </c>
      <c r="C87" s="161"/>
      <c r="D87" s="161"/>
      <c r="E87" s="161"/>
      <c r="F87" s="161"/>
      <c r="G87" s="161"/>
      <c r="H87" s="161"/>
      <c r="I87" s="161"/>
      <c r="J87" s="161"/>
      <c r="O87" s="393" t="s">
        <v>397</v>
      </c>
      <c r="P87" s="393"/>
      <c r="Q87" s="393"/>
      <c r="R87" s="393"/>
      <c r="S87" s="393"/>
      <c r="T87" s="393"/>
      <c r="U87" s="393"/>
      <c r="V87" s="393"/>
      <c r="W87" s="393"/>
    </row>
    <row r="88" spans="2:23">
      <c r="B88" s="287" t="s">
        <v>364</v>
      </c>
      <c r="C88" s="285" t="s">
        <v>365</v>
      </c>
      <c r="D88" s="285"/>
      <c r="E88" s="286"/>
      <c r="F88" s="324" t="s">
        <v>366</v>
      </c>
      <c r="G88" s="324" t="s">
        <v>367</v>
      </c>
      <c r="H88" s="324" t="s">
        <v>368</v>
      </c>
      <c r="I88" s="324" t="s">
        <v>369</v>
      </c>
      <c r="J88" s="324" t="s">
        <v>370</v>
      </c>
      <c r="O88" s="333" t="s">
        <v>364</v>
      </c>
      <c r="P88" s="334" t="s">
        <v>365</v>
      </c>
      <c r="Q88" s="334"/>
      <c r="R88" s="335"/>
      <c r="S88" s="336" t="s">
        <v>366</v>
      </c>
      <c r="T88" s="336" t="s">
        <v>367</v>
      </c>
      <c r="U88" s="336" t="s">
        <v>368</v>
      </c>
      <c r="V88" s="336" t="s">
        <v>369</v>
      </c>
      <c r="W88" s="336" t="s">
        <v>370</v>
      </c>
    </row>
    <row r="89" spans="2:23">
      <c r="B89" s="39" t="s">
        <v>371</v>
      </c>
      <c r="C89" s="279" t="s">
        <v>372</v>
      </c>
      <c r="D89" s="279"/>
      <c r="E89" s="290"/>
      <c r="F89" s="325"/>
      <c r="G89" s="325"/>
      <c r="H89" s="325"/>
      <c r="I89" s="325"/>
      <c r="J89" s="325"/>
      <c r="O89" s="337" t="s">
        <v>371</v>
      </c>
      <c r="P89" s="338" t="s">
        <v>372</v>
      </c>
      <c r="Q89" s="338"/>
      <c r="R89" s="339"/>
      <c r="S89" s="340"/>
      <c r="T89" s="340"/>
      <c r="U89" s="340"/>
      <c r="V89" s="340"/>
      <c r="W89" s="340"/>
    </row>
    <row r="90" ht="15.6" spans="2:23">
      <c r="B90" s="14" t="s">
        <v>384</v>
      </c>
      <c r="C90" s="15"/>
      <c r="D90" s="15"/>
      <c r="E90" s="16"/>
      <c r="F90" s="209">
        <f>F91+F93+F95+F100+F103+F105+F107+F109+F111+F113+F116</f>
        <v>19594.2</v>
      </c>
      <c r="G90" s="209">
        <f>G91+G93+G95+G100+G103+G105+G107+G109+G111+G113+G116</f>
        <v>5142</v>
      </c>
      <c r="H90" s="209">
        <f t="shared" ref="H90:J90" si="4">H91+H93+H95+H100+H103+H105+H107+H109+H111+H113+H116</f>
        <v>5274.5</v>
      </c>
      <c r="I90" s="209">
        <f t="shared" si="4"/>
        <v>3880.9</v>
      </c>
      <c r="J90" s="209">
        <f t="shared" si="4"/>
        <v>5296.8</v>
      </c>
      <c r="O90" s="394" t="s">
        <v>384</v>
      </c>
      <c r="P90" s="395"/>
      <c r="Q90" s="395"/>
      <c r="R90" s="396"/>
      <c r="S90" s="353">
        <f>S91+S93+S95+S100+S103+S105+S107+S109+S111+S113</f>
        <v>9795.1</v>
      </c>
      <c r="T90" s="353">
        <f>T91+T93+T95+T100+T103+T105+T107+T109+T111+T113</f>
        <v>4612.6</v>
      </c>
      <c r="U90" s="353">
        <f>U91+U93+U95+U100+U103+U105+U107+U109+U111+U113</f>
        <v>5182.5</v>
      </c>
      <c r="V90" s="353">
        <f>V91+V93+V95+V100+V103+V105+V107+V109+V111+V113</f>
        <v>0</v>
      </c>
      <c r="W90" s="353">
        <f>W91+W93+W95+W100+W103+W105+W107+W109+W111+W113</f>
        <v>0</v>
      </c>
    </row>
    <row r="91" ht="15.6" spans="2:23">
      <c r="B91" s="184">
        <v>211</v>
      </c>
      <c r="C91" s="185"/>
      <c r="D91" s="185"/>
      <c r="E91" s="186"/>
      <c r="F91" s="306">
        <f>F92</f>
        <v>9141.3</v>
      </c>
      <c r="G91" s="306">
        <f>G92</f>
        <v>2473.9</v>
      </c>
      <c r="H91" s="306">
        <f>H92</f>
        <v>2500</v>
      </c>
      <c r="I91" s="306">
        <f>I92</f>
        <v>2084.7</v>
      </c>
      <c r="J91" s="306">
        <f>J92</f>
        <v>2082.7</v>
      </c>
      <c r="O91" s="350">
        <v>211</v>
      </c>
      <c r="P91" s="351"/>
      <c r="Q91" s="351"/>
      <c r="R91" s="352"/>
      <c r="S91" s="47">
        <f>S92</f>
        <v>4272.6</v>
      </c>
      <c r="T91" s="47">
        <f>T92</f>
        <v>1956.4</v>
      </c>
      <c r="U91" s="47">
        <f>U92</f>
        <v>2316.2</v>
      </c>
      <c r="V91" s="47">
        <f>V92</f>
        <v>0</v>
      </c>
      <c r="W91" s="47">
        <f>W92</f>
        <v>0</v>
      </c>
    </row>
    <row r="92" spans="2:23">
      <c r="B92" s="296">
        <v>2111</v>
      </c>
      <c r="C92" s="1" t="s">
        <v>419</v>
      </c>
      <c r="D92" s="1"/>
      <c r="E92" s="297"/>
      <c r="F92" s="42">
        <f>G92+H92+I92+J92</f>
        <v>9141.3</v>
      </c>
      <c r="G92" s="42">
        <f>G21+G36</f>
        <v>2473.9</v>
      </c>
      <c r="H92" s="42">
        <f>H21+H36</f>
        <v>2500</v>
      </c>
      <c r="I92" s="42">
        <f>I21+I36</f>
        <v>2084.7</v>
      </c>
      <c r="J92" s="42">
        <f>J21+J36</f>
        <v>2082.7</v>
      </c>
      <c r="K92" s="57">
        <f>G92+H92+I92</f>
        <v>7058.6</v>
      </c>
      <c r="O92" s="345">
        <v>2111</v>
      </c>
      <c r="P92" t="s">
        <v>419</v>
      </c>
      <c r="R92" s="346"/>
      <c r="S92" s="51">
        <f>T92+U92+V92+W92</f>
        <v>4272.6</v>
      </c>
      <c r="T92" s="51">
        <f>T21+T36</f>
        <v>1956.4</v>
      </c>
      <c r="U92" s="51">
        <f>U21+U36</f>
        <v>2316.2</v>
      </c>
      <c r="V92" s="51">
        <f>V21+V36</f>
        <v>0</v>
      </c>
      <c r="W92" s="51">
        <f>W21+W36</f>
        <v>0</v>
      </c>
    </row>
    <row r="93" ht="15.6" spans="2:23">
      <c r="B93" s="184">
        <v>212</v>
      </c>
      <c r="C93" s="185"/>
      <c r="D93" s="185"/>
      <c r="E93" s="186"/>
      <c r="F93" s="306">
        <f>F94</f>
        <v>1264.3</v>
      </c>
      <c r="G93" s="306">
        <f>G94</f>
        <v>352.2</v>
      </c>
      <c r="H93" s="306">
        <f>H94</f>
        <v>359.9</v>
      </c>
      <c r="I93" s="306">
        <f>I94</f>
        <v>266.3</v>
      </c>
      <c r="J93" s="306">
        <f>J94</f>
        <v>285.9</v>
      </c>
      <c r="K93" s="57">
        <f t="shared" ref="K93:K115" si="5">G93+H93+I93</f>
        <v>978.4</v>
      </c>
      <c r="O93" s="350">
        <v>212</v>
      </c>
      <c r="P93" s="351"/>
      <c r="Q93" s="351"/>
      <c r="R93" s="352"/>
      <c r="S93" s="47">
        <f>S94</f>
        <v>588.6</v>
      </c>
      <c r="T93" s="47">
        <f>T94</f>
        <v>269.5</v>
      </c>
      <c r="U93" s="47">
        <f>U94</f>
        <v>319.1</v>
      </c>
      <c r="V93" s="47">
        <f>V94</f>
        <v>0</v>
      </c>
      <c r="W93" s="47">
        <f>W94</f>
        <v>0</v>
      </c>
    </row>
    <row r="94" spans="2:23">
      <c r="B94" s="40">
        <v>2121</v>
      </c>
      <c r="C94" s="298" t="s">
        <v>420</v>
      </c>
      <c r="D94" s="298"/>
      <c r="E94" s="299"/>
      <c r="F94" s="42">
        <f>G94+H94+I94+J94</f>
        <v>1264.3</v>
      </c>
      <c r="G94" s="42">
        <f>G23+G38</f>
        <v>352.2</v>
      </c>
      <c r="H94" s="42">
        <f>H23+H38</f>
        <v>359.9</v>
      </c>
      <c r="I94" s="42">
        <f>I23+I38</f>
        <v>266.3</v>
      </c>
      <c r="J94" s="42">
        <f>J23+J38</f>
        <v>285.9</v>
      </c>
      <c r="K94" s="57">
        <f t="shared" si="5"/>
        <v>978.4</v>
      </c>
      <c r="O94" s="45">
        <v>2121</v>
      </c>
      <c r="P94" s="347" t="s">
        <v>420</v>
      </c>
      <c r="Q94" s="347"/>
      <c r="R94" s="348"/>
      <c r="S94" s="51">
        <f>T94+U94+V94+W94</f>
        <v>588.6</v>
      </c>
      <c r="T94" s="51">
        <f>T23+T38</f>
        <v>269.5</v>
      </c>
      <c r="U94" s="51">
        <f>U23+U38</f>
        <v>319.1</v>
      </c>
      <c r="V94" s="51">
        <f>V23+V38</f>
        <v>0</v>
      </c>
      <c r="W94" s="51">
        <f>W23+W38</f>
        <v>0</v>
      </c>
    </row>
    <row r="95" ht="15.6" spans="2:23">
      <c r="B95" s="184">
        <v>221</v>
      </c>
      <c r="C95" s="185"/>
      <c r="D95" s="185"/>
      <c r="E95" s="186"/>
      <c r="F95" s="306">
        <f>F96+F97+F98+F99</f>
        <v>4359.8</v>
      </c>
      <c r="G95" s="306">
        <f>G96+G97+G98+G99</f>
        <v>1306.5</v>
      </c>
      <c r="H95" s="306">
        <f>H96+H97+H98+H99</f>
        <v>1114.1</v>
      </c>
      <c r="I95" s="306">
        <f>I96+I97+I98+I99</f>
        <v>678.3</v>
      </c>
      <c r="J95" s="306">
        <f>J96+J97+J98+J99</f>
        <v>1260.9</v>
      </c>
      <c r="K95" s="57">
        <f t="shared" si="5"/>
        <v>3098.9</v>
      </c>
      <c r="O95" s="350">
        <v>221</v>
      </c>
      <c r="P95" s="351"/>
      <c r="Q95" s="351"/>
      <c r="R95" s="352"/>
      <c r="S95" s="47">
        <f>S96+S97+S98+S99</f>
        <v>1088.5</v>
      </c>
      <c r="T95" s="47">
        <f>T96+T97+T98+T99</f>
        <v>531.5</v>
      </c>
      <c r="U95" s="47">
        <f>U96+U97+U98+U99</f>
        <v>557</v>
      </c>
      <c r="V95" s="47">
        <f>V96+V97+V98+V99</f>
        <v>0</v>
      </c>
      <c r="W95" s="47">
        <f>W96+W97+W98+W99</f>
        <v>0</v>
      </c>
    </row>
    <row r="96" spans="2:23">
      <c r="B96" s="296">
        <v>2211</v>
      </c>
      <c r="C96" s="1" t="s">
        <v>421</v>
      </c>
      <c r="D96" s="1"/>
      <c r="E96" s="297"/>
      <c r="F96" s="42">
        <f>G96+H96+I96+J96</f>
        <v>300</v>
      </c>
      <c r="G96" s="42">
        <f>G41</f>
        <v>75</v>
      </c>
      <c r="H96" s="42">
        <f>H41</f>
        <v>75.1</v>
      </c>
      <c r="I96" s="42">
        <f>I41</f>
        <v>75</v>
      </c>
      <c r="J96" s="42">
        <f>J41</f>
        <v>74.9</v>
      </c>
      <c r="K96" s="57">
        <f t="shared" si="5"/>
        <v>225.1</v>
      </c>
      <c r="O96" s="345">
        <v>2211</v>
      </c>
      <c r="P96" t="s">
        <v>421</v>
      </c>
      <c r="R96" s="346"/>
      <c r="S96" s="51">
        <f>T96+U96+V96+W96</f>
        <v>151</v>
      </c>
      <c r="T96" s="51">
        <f>T41</f>
        <v>76.5</v>
      </c>
      <c r="U96" s="51">
        <f>U41</f>
        <v>74.5</v>
      </c>
      <c r="V96" s="51">
        <f>V41</f>
        <v>0</v>
      </c>
      <c r="W96" s="51">
        <f>W41</f>
        <v>0</v>
      </c>
    </row>
    <row r="97" spans="2:23">
      <c r="B97" s="40">
        <v>2212</v>
      </c>
      <c r="C97" s="298" t="s">
        <v>392</v>
      </c>
      <c r="D97" s="316"/>
      <c r="E97" s="299"/>
      <c r="F97" s="42">
        <f>G97+H97+I97+J97</f>
        <v>13.2</v>
      </c>
      <c r="G97" s="42">
        <f>G26+G42</f>
        <v>3.3</v>
      </c>
      <c r="H97" s="42">
        <f>H26+H42</f>
        <v>3.3</v>
      </c>
      <c r="I97" s="42">
        <f>I26+I42</f>
        <v>3.3</v>
      </c>
      <c r="J97" s="42">
        <f>J26+J42</f>
        <v>3.3</v>
      </c>
      <c r="K97" s="57">
        <f t="shared" si="5"/>
        <v>9.9</v>
      </c>
      <c r="O97" s="45">
        <v>2212</v>
      </c>
      <c r="P97" s="384" t="s">
        <v>392</v>
      </c>
      <c r="Q97" s="385"/>
      <c r="R97" s="348"/>
      <c r="S97" s="51">
        <f>T97+U97+V97+W97</f>
        <v>27.5</v>
      </c>
      <c r="T97" s="51">
        <f>T25+T42</f>
        <v>0</v>
      </c>
      <c r="U97" s="51">
        <f>U25+U42</f>
        <v>27.5</v>
      </c>
      <c r="V97" s="51">
        <f>V25+V42</f>
        <v>0</v>
      </c>
      <c r="W97" s="51">
        <f>W25+W42</f>
        <v>0</v>
      </c>
    </row>
    <row r="98" spans="2:23">
      <c r="B98" s="296">
        <v>2214</v>
      </c>
      <c r="C98" s="1" t="s">
        <v>436</v>
      </c>
      <c r="D98" s="1"/>
      <c r="E98" s="297"/>
      <c r="F98" s="42">
        <f>G98+H98+I98+J98</f>
        <v>400</v>
      </c>
      <c r="G98" s="42">
        <f>G43</f>
        <v>100</v>
      </c>
      <c r="H98" s="42">
        <f>H43</f>
        <v>100</v>
      </c>
      <c r="I98" s="42">
        <f>I43</f>
        <v>100</v>
      </c>
      <c r="J98" s="42">
        <f>J43</f>
        <v>100</v>
      </c>
      <c r="K98" s="57">
        <f t="shared" si="5"/>
        <v>300</v>
      </c>
      <c r="O98" s="345">
        <v>2214</v>
      </c>
      <c r="P98" t="s">
        <v>436</v>
      </c>
      <c r="R98" s="346"/>
      <c r="S98" s="51">
        <f>T98+U98+V98+W98</f>
        <v>200</v>
      </c>
      <c r="T98" s="51">
        <f t="shared" ref="T98:W99" si="6">T43</f>
        <v>100</v>
      </c>
      <c r="U98" s="51">
        <f t="shared" si="6"/>
        <v>100</v>
      </c>
      <c r="V98" s="51">
        <f t="shared" si="6"/>
        <v>0</v>
      </c>
      <c r="W98" s="51">
        <f t="shared" si="6"/>
        <v>0</v>
      </c>
    </row>
    <row r="99" spans="2:23">
      <c r="B99" s="40">
        <v>2215</v>
      </c>
      <c r="C99" s="298" t="s">
        <v>378</v>
      </c>
      <c r="D99" s="298"/>
      <c r="E99" s="299"/>
      <c r="F99" s="42">
        <f>G99+H99+I99+J99</f>
        <v>3646.6</v>
      </c>
      <c r="G99" s="42">
        <f>G27+G44</f>
        <v>1128.2</v>
      </c>
      <c r="H99" s="42">
        <f>H27+H44</f>
        <v>935.7</v>
      </c>
      <c r="I99" s="42">
        <f>I27+I44</f>
        <v>500</v>
      </c>
      <c r="J99" s="42">
        <f>J27+J44</f>
        <v>1082.7</v>
      </c>
      <c r="K99" s="57">
        <f t="shared" si="5"/>
        <v>2563.9</v>
      </c>
      <c r="O99" s="45">
        <v>2215</v>
      </c>
      <c r="P99" s="347" t="s">
        <v>378</v>
      </c>
      <c r="Q99" s="347"/>
      <c r="R99" s="348"/>
      <c r="S99" s="51">
        <f>T99+U99+V99+W99</f>
        <v>710</v>
      </c>
      <c r="T99" s="51">
        <f t="shared" si="6"/>
        <v>355</v>
      </c>
      <c r="U99" s="51">
        <f t="shared" si="6"/>
        <v>355</v>
      </c>
      <c r="V99" s="51">
        <f t="shared" si="6"/>
        <v>0</v>
      </c>
      <c r="W99" s="51">
        <f t="shared" si="6"/>
        <v>0</v>
      </c>
    </row>
    <row r="100" ht="15.6" spans="2:23">
      <c r="B100" s="184">
        <v>222</v>
      </c>
      <c r="C100" s="185"/>
      <c r="D100" s="185"/>
      <c r="E100" s="186"/>
      <c r="F100" s="306">
        <f>F101+F102</f>
        <v>200</v>
      </c>
      <c r="G100" s="306">
        <f>G101+G102</f>
        <v>50</v>
      </c>
      <c r="H100" s="306">
        <f>H101+H102</f>
        <v>50</v>
      </c>
      <c r="I100" s="306">
        <f>I101+I102</f>
        <v>50</v>
      </c>
      <c r="J100" s="306">
        <f>J101+J102</f>
        <v>50</v>
      </c>
      <c r="K100" s="57">
        <f t="shared" si="5"/>
        <v>150</v>
      </c>
      <c r="O100" s="350">
        <v>222</v>
      </c>
      <c r="P100" s="351"/>
      <c r="Q100" s="351"/>
      <c r="R100" s="352"/>
      <c r="S100" s="47">
        <f>S101+S102</f>
        <v>92.4</v>
      </c>
      <c r="T100" s="47">
        <f>T101+T102</f>
        <v>21.2</v>
      </c>
      <c r="U100" s="47">
        <f>U101+U102</f>
        <v>71.2</v>
      </c>
      <c r="V100" s="47">
        <f>V101+V102</f>
        <v>0</v>
      </c>
      <c r="W100" s="47">
        <f>W101+W102</f>
        <v>0</v>
      </c>
    </row>
    <row r="101" spans="2:23">
      <c r="B101" s="40">
        <v>2222</v>
      </c>
      <c r="C101" s="298" t="s">
        <v>380</v>
      </c>
      <c r="D101" s="298"/>
      <c r="E101" s="299"/>
      <c r="F101" s="42">
        <f>G101+H101+I101+J101</f>
        <v>200</v>
      </c>
      <c r="G101" s="42">
        <f t="shared" ref="G101:J102" si="7">G46</f>
        <v>50</v>
      </c>
      <c r="H101" s="42">
        <f t="shared" si="7"/>
        <v>50</v>
      </c>
      <c r="I101" s="42">
        <f t="shared" si="7"/>
        <v>50</v>
      </c>
      <c r="J101" s="42">
        <f t="shared" si="7"/>
        <v>50</v>
      </c>
      <c r="K101" s="57">
        <f t="shared" si="5"/>
        <v>150</v>
      </c>
      <c r="O101" s="45">
        <v>2222</v>
      </c>
      <c r="P101" s="347" t="s">
        <v>380</v>
      </c>
      <c r="Q101" s="347"/>
      <c r="R101" s="348"/>
      <c r="S101" s="51">
        <f>T101+U101+V101+W101</f>
        <v>92.4</v>
      </c>
      <c r="T101" s="51">
        <f t="shared" ref="T101:W102" si="8">T46</f>
        <v>21.2</v>
      </c>
      <c r="U101" s="51">
        <f t="shared" si="8"/>
        <v>71.2</v>
      </c>
      <c r="V101" s="51">
        <f t="shared" si="8"/>
        <v>0</v>
      </c>
      <c r="W101" s="51">
        <f t="shared" si="8"/>
        <v>0</v>
      </c>
    </row>
    <row r="102" ht="15.6" spans="2:23">
      <c r="B102" s="397">
        <v>2224</v>
      </c>
      <c r="C102" s="366" t="s">
        <v>381</v>
      </c>
      <c r="D102" s="367"/>
      <c r="E102" s="398"/>
      <c r="F102" s="42">
        <f>G102+H102+I102+J102</f>
        <v>0</v>
      </c>
      <c r="G102" s="40">
        <f t="shared" si="7"/>
        <v>0</v>
      </c>
      <c r="H102" s="40">
        <f t="shared" si="7"/>
        <v>0</v>
      </c>
      <c r="I102" s="42">
        <f t="shared" si="7"/>
        <v>0</v>
      </c>
      <c r="J102" s="40">
        <f t="shared" si="7"/>
        <v>0</v>
      </c>
      <c r="K102" s="57">
        <f t="shared" si="5"/>
        <v>0</v>
      </c>
      <c r="O102" s="399">
        <v>2224</v>
      </c>
      <c r="P102" s="400" t="s">
        <v>381</v>
      </c>
      <c r="Q102" s="401"/>
      <c r="R102" s="402"/>
      <c r="S102" s="51">
        <f>T102+U102+V102+W102</f>
        <v>0</v>
      </c>
      <c r="T102" s="45">
        <f t="shared" si="8"/>
        <v>0</v>
      </c>
      <c r="U102" s="45">
        <f t="shared" si="8"/>
        <v>0</v>
      </c>
      <c r="V102" s="51">
        <f t="shared" si="8"/>
        <v>0</v>
      </c>
      <c r="W102" s="45">
        <f t="shared" si="8"/>
        <v>0</v>
      </c>
    </row>
    <row r="103" ht="15.6" spans="2:23">
      <c r="B103" s="184">
        <v>223</v>
      </c>
      <c r="C103" s="185"/>
      <c r="D103" s="185"/>
      <c r="E103" s="186"/>
      <c r="F103" s="306">
        <f>F104</f>
        <v>20</v>
      </c>
      <c r="G103" s="306">
        <f>G104</f>
        <v>5</v>
      </c>
      <c r="H103" s="306">
        <f>H104</f>
        <v>5</v>
      </c>
      <c r="I103" s="306">
        <f>I104</f>
        <v>5</v>
      </c>
      <c r="J103" s="306">
        <f>J104</f>
        <v>5</v>
      </c>
      <c r="K103" s="57">
        <f t="shared" si="5"/>
        <v>15</v>
      </c>
      <c r="O103" s="350">
        <v>223</v>
      </c>
      <c r="P103" s="351"/>
      <c r="Q103" s="351"/>
      <c r="R103" s="352"/>
      <c r="S103" s="51">
        <f>S104</f>
        <v>10</v>
      </c>
      <c r="T103" s="51">
        <f>T104</f>
        <v>5</v>
      </c>
      <c r="U103" s="51">
        <f>U104</f>
        <v>5</v>
      </c>
      <c r="V103" s="51">
        <f>V104</f>
        <v>0</v>
      </c>
      <c r="W103" s="51">
        <f>W104</f>
        <v>0</v>
      </c>
    </row>
    <row r="104" spans="2:23">
      <c r="B104" s="40">
        <v>2231</v>
      </c>
      <c r="C104" s="298" t="s">
        <v>382</v>
      </c>
      <c r="D104" s="298"/>
      <c r="E104" s="299"/>
      <c r="F104" s="42">
        <f>G104+H104+I104+J104</f>
        <v>20</v>
      </c>
      <c r="G104" s="42">
        <f>G49</f>
        <v>5</v>
      </c>
      <c r="H104" s="42">
        <f>H49</f>
        <v>5</v>
      </c>
      <c r="I104" s="42">
        <f>I49</f>
        <v>5</v>
      </c>
      <c r="J104" s="42">
        <f>J49</f>
        <v>5</v>
      </c>
      <c r="K104" s="57">
        <f t="shared" si="5"/>
        <v>15</v>
      </c>
      <c r="O104" s="45">
        <v>2231</v>
      </c>
      <c r="P104" s="347" t="s">
        <v>382</v>
      </c>
      <c r="Q104" s="347"/>
      <c r="R104" s="348"/>
      <c r="S104" s="51">
        <f>T104+U104+V104+W104</f>
        <v>10</v>
      </c>
      <c r="T104" s="51">
        <f>T49</f>
        <v>5</v>
      </c>
      <c r="U104" s="51">
        <f>U49</f>
        <v>5</v>
      </c>
      <c r="V104" s="51">
        <f>V49</f>
        <v>0</v>
      </c>
      <c r="W104" s="51">
        <f>W49</f>
        <v>0</v>
      </c>
    </row>
    <row r="105" ht="15.6" spans="2:23">
      <c r="B105" s="187">
        <v>251</v>
      </c>
      <c r="C105" s="187"/>
      <c r="D105" s="187"/>
      <c r="E105" s="187"/>
      <c r="F105" s="403">
        <f>F106</f>
        <v>351.1</v>
      </c>
      <c r="G105" s="403">
        <f>G106</f>
        <v>87.8</v>
      </c>
      <c r="H105" s="403">
        <f>H106</f>
        <v>87.8</v>
      </c>
      <c r="I105" s="403">
        <f>I106</f>
        <v>87.8</v>
      </c>
      <c r="J105" s="403">
        <f>J106</f>
        <v>87.7</v>
      </c>
      <c r="K105" s="57">
        <f t="shared" si="5"/>
        <v>263.4</v>
      </c>
      <c r="O105" s="404">
        <v>251</v>
      </c>
      <c r="P105" s="404"/>
      <c r="Q105" s="404"/>
      <c r="R105" s="404"/>
      <c r="S105" s="405">
        <f>S106</f>
        <v>93.8</v>
      </c>
      <c r="T105" s="405">
        <f>T106</f>
        <v>23.5</v>
      </c>
      <c r="U105" s="405">
        <f>U106</f>
        <v>70.3</v>
      </c>
      <c r="V105" s="405">
        <f>V106</f>
        <v>0</v>
      </c>
      <c r="W105" s="405">
        <f>W106</f>
        <v>0</v>
      </c>
    </row>
    <row r="106" ht="15.6" spans="2:23">
      <c r="B106" s="40">
        <v>2511</v>
      </c>
      <c r="C106" s="301" t="s">
        <v>437</v>
      </c>
      <c r="D106" s="302"/>
      <c r="E106" s="303"/>
      <c r="F106" s="406">
        <f>G106+H106+I106+J106</f>
        <v>351.1</v>
      </c>
      <c r="G106" s="42">
        <f>G51</f>
        <v>87.8</v>
      </c>
      <c r="H106" s="42">
        <f>H51</f>
        <v>87.8</v>
      </c>
      <c r="I106" s="42">
        <f>I51</f>
        <v>87.8</v>
      </c>
      <c r="J106" s="42">
        <f>J51</f>
        <v>87.7</v>
      </c>
      <c r="K106" s="57">
        <f t="shared" si="5"/>
        <v>263.4</v>
      </c>
      <c r="O106" s="45">
        <v>2511</v>
      </c>
      <c r="P106" s="380" t="s">
        <v>437</v>
      </c>
      <c r="Q106" s="381"/>
      <c r="R106" s="382"/>
      <c r="S106" s="407">
        <f>T106+U106+V106+W106</f>
        <v>93.8</v>
      </c>
      <c r="T106" s="51">
        <f>T51</f>
        <v>23.5</v>
      </c>
      <c r="U106" s="51">
        <f>U51</f>
        <v>70.3</v>
      </c>
      <c r="V106" s="51">
        <f>V51</f>
        <v>0</v>
      </c>
      <c r="W106" s="51">
        <f>W51</f>
        <v>0</v>
      </c>
    </row>
    <row r="107" ht="15.6" spans="2:23">
      <c r="B107" s="318">
        <v>262</v>
      </c>
      <c r="C107" s="319"/>
      <c r="D107" s="319"/>
      <c r="E107" s="320"/>
      <c r="F107" s="306">
        <f>F108</f>
        <v>32.5</v>
      </c>
      <c r="G107" s="306">
        <f>G108</f>
        <v>20</v>
      </c>
      <c r="H107" s="306">
        <f>H108</f>
        <v>12.5</v>
      </c>
      <c r="I107" s="306">
        <f>I108</f>
        <v>0</v>
      </c>
      <c r="J107" s="306">
        <f>J108</f>
        <v>0</v>
      </c>
      <c r="K107" s="57">
        <f t="shared" si="5"/>
        <v>32.5</v>
      </c>
      <c r="O107" s="375">
        <v>262</v>
      </c>
      <c r="P107" s="376"/>
      <c r="Q107" s="376"/>
      <c r="R107" s="377"/>
      <c r="S107" s="47">
        <f>S108</f>
        <v>0</v>
      </c>
      <c r="T107" s="47">
        <f>T108</f>
        <v>0</v>
      </c>
      <c r="U107" s="47">
        <f>U108</f>
        <v>0</v>
      </c>
      <c r="V107" s="47">
        <f>V108</f>
        <v>0</v>
      </c>
      <c r="W107" s="47">
        <f>W108</f>
        <v>0</v>
      </c>
    </row>
    <row r="108" spans="2:23">
      <c r="B108" s="40">
        <v>2621</v>
      </c>
      <c r="C108" s="298" t="s">
        <v>438</v>
      </c>
      <c r="D108" s="298"/>
      <c r="E108" s="299"/>
      <c r="F108" s="42">
        <f>G108+H108+I108+J108</f>
        <v>32.5</v>
      </c>
      <c r="G108" s="386">
        <f>G53</f>
        <v>20</v>
      </c>
      <c r="H108" s="386">
        <f>H53</f>
        <v>12.5</v>
      </c>
      <c r="I108" s="386">
        <f>I53</f>
        <v>0</v>
      </c>
      <c r="J108" s="386">
        <f>J53</f>
        <v>0</v>
      </c>
      <c r="K108" s="57">
        <f t="shared" si="5"/>
        <v>32.5</v>
      </c>
      <c r="O108" s="45">
        <v>2621</v>
      </c>
      <c r="P108" s="347" t="s">
        <v>438</v>
      </c>
      <c r="Q108" s="347"/>
      <c r="R108" s="348"/>
      <c r="S108" s="51">
        <f>T108+U108+V108+W108</f>
        <v>0</v>
      </c>
      <c r="T108" s="387">
        <f>T53</f>
        <v>0</v>
      </c>
      <c r="U108" s="387">
        <f>U53</f>
        <v>0</v>
      </c>
      <c r="V108" s="387">
        <f>V53</f>
        <v>0</v>
      </c>
      <c r="W108" s="387">
        <f>W53</f>
        <v>0</v>
      </c>
    </row>
    <row r="109" ht="15.6" spans="2:23">
      <c r="B109" s="184">
        <v>272</v>
      </c>
      <c r="C109" s="185"/>
      <c r="D109" s="185"/>
      <c r="E109" s="186"/>
      <c r="F109" s="306">
        <f>F110</f>
        <v>100</v>
      </c>
      <c r="G109" s="306">
        <f>G110</f>
        <v>25</v>
      </c>
      <c r="H109" s="306">
        <f>H110</f>
        <v>25</v>
      </c>
      <c r="I109" s="306">
        <f>I110</f>
        <v>25</v>
      </c>
      <c r="J109" s="306">
        <f>J110</f>
        <v>25</v>
      </c>
      <c r="K109" s="57">
        <f t="shared" si="5"/>
        <v>75</v>
      </c>
      <c r="O109" s="350">
        <v>272</v>
      </c>
      <c r="P109" s="351"/>
      <c r="Q109" s="351"/>
      <c r="R109" s="352"/>
      <c r="S109" s="47">
        <f>S110</f>
        <v>71.5</v>
      </c>
      <c r="T109" s="47">
        <f>T110</f>
        <v>7.9</v>
      </c>
      <c r="U109" s="47">
        <f>U110</f>
        <v>63.6</v>
      </c>
      <c r="V109" s="47">
        <f>V110</f>
        <v>0</v>
      </c>
      <c r="W109" s="47">
        <f>W110</f>
        <v>0</v>
      </c>
    </row>
    <row r="110" spans="2:23">
      <c r="B110" s="287">
        <v>2721</v>
      </c>
      <c r="C110" s="285" t="s">
        <v>439</v>
      </c>
      <c r="D110" s="285"/>
      <c r="E110" s="286"/>
      <c r="F110" s="42">
        <f>G110+H110+I110+J110</f>
        <v>100</v>
      </c>
      <c r="G110" s="42">
        <f>G55</f>
        <v>25</v>
      </c>
      <c r="H110" s="42">
        <f>H55</f>
        <v>25</v>
      </c>
      <c r="I110" s="42">
        <f>I55</f>
        <v>25</v>
      </c>
      <c r="J110" s="42">
        <f>J55</f>
        <v>25</v>
      </c>
      <c r="K110" s="57">
        <f t="shared" si="5"/>
        <v>75</v>
      </c>
      <c r="O110" s="333">
        <v>2721</v>
      </c>
      <c r="P110" s="334" t="s">
        <v>439</v>
      </c>
      <c r="Q110" s="334"/>
      <c r="R110" s="335"/>
      <c r="S110" s="51">
        <f>T110+U110+V110+W110</f>
        <v>71.5</v>
      </c>
      <c r="T110" s="51">
        <f>T55</f>
        <v>7.9</v>
      </c>
      <c r="U110" s="51">
        <f>U55</f>
        <v>63.6</v>
      </c>
      <c r="V110" s="51">
        <f>V55</f>
        <v>0</v>
      </c>
      <c r="W110" s="51">
        <f>W55</f>
        <v>0</v>
      </c>
    </row>
    <row r="111" ht="15.6" spans="2:23">
      <c r="B111" s="184">
        <v>282</v>
      </c>
      <c r="C111" s="185"/>
      <c r="D111" s="185"/>
      <c r="E111" s="186"/>
      <c r="F111" s="306">
        <f>F112</f>
        <v>578.9</v>
      </c>
      <c r="G111" s="306">
        <f>G112</f>
        <v>144.8</v>
      </c>
      <c r="H111" s="306">
        <f>H112</f>
        <v>120.2</v>
      </c>
      <c r="I111" s="306">
        <f>I112</f>
        <v>144.7</v>
      </c>
      <c r="J111" s="306">
        <f>J112</f>
        <v>169.2</v>
      </c>
      <c r="K111" s="57">
        <f t="shared" si="5"/>
        <v>409.7</v>
      </c>
      <c r="O111" s="350">
        <v>282</v>
      </c>
      <c r="P111" s="351"/>
      <c r="Q111" s="351"/>
      <c r="R111" s="352"/>
      <c r="S111" s="47">
        <f>S112</f>
        <v>287.2</v>
      </c>
      <c r="T111" s="47">
        <f>T112</f>
        <v>143.6</v>
      </c>
      <c r="U111" s="47">
        <f>U112</f>
        <v>143.6</v>
      </c>
      <c r="V111" s="47">
        <f>V112</f>
        <v>0</v>
      </c>
      <c r="W111" s="47">
        <f>W112</f>
        <v>0</v>
      </c>
    </row>
    <row r="112" spans="2:23">
      <c r="B112" s="40">
        <v>2824</v>
      </c>
      <c r="C112" s="298" t="s">
        <v>440</v>
      </c>
      <c r="D112" s="298"/>
      <c r="E112" s="299"/>
      <c r="F112" s="42">
        <f>G112+H112+I112+J112</f>
        <v>578.9</v>
      </c>
      <c r="G112" s="42">
        <f>G57</f>
        <v>144.8</v>
      </c>
      <c r="H112" s="42">
        <f>H57</f>
        <v>120.2</v>
      </c>
      <c r="I112" s="42">
        <f>I57</f>
        <v>144.7</v>
      </c>
      <c r="J112" s="42">
        <f>J57</f>
        <v>169.2</v>
      </c>
      <c r="K112" s="57">
        <f t="shared" si="5"/>
        <v>409.7</v>
      </c>
      <c r="O112" s="45">
        <v>2824</v>
      </c>
      <c r="P112" s="347" t="s">
        <v>440</v>
      </c>
      <c r="Q112" s="347"/>
      <c r="R112" s="348"/>
      <c r="S112" s="51">
        <f>T112+U112+V112+W112</f>
        <v>287.2</v>
      </c>
      <c r="T112" s="51">
        <f>T57</f>
        <v>143.6</v>
      </c>
      <c r="U112" s="51">
        <f>U57</f>
        <v>143.6</v>
      </c>
      <c r="V112" s="51">
        <f>V57</f>
        <v>0</v>
      </c>
      <c r="W112" s="51">
        <f>W57</f>
        <v>0</v>
      </c>
    </row>
    <row r="113" ht="15.75" customHeight="1" spans="2:23">
      <c r="B113" s="318">
        <v>311</v>
      </c>
      <c r="C113" s="319"/>
      <c r="D113" s="319"/>
      <c r="E113" s="320"/>
      <c r="F113" s="306">
        <f>F114+F115</f>
        <v>3200</v>
      </c>
      <c r="G113" s="306">
        <f>G114+G115</f>
        <v>500</v>
      </c>
      <c r="H113" s="306">
        <f>H114+H115</f>
        <v>1000</v>
      </c>
      <c r="I113" s="306">
        <f>I114+I115</f>
        <v>539.1</v>
      </c>
      <c r="J113" s="306">
        <f>J114+J115</f>
        <v>1160.9</v>
      </c>
      <c r="K113" s="57">
        <f t="shared" si="5"/>
        <v>2039.1</v>
      </c>
      <c r="O113" s="375">
        <v>311</v>
      </c>
      <c r="P113" s="376"/>
      <c r="Q113" s="376"/>
      <c r="R113" s="377"/>
      <c r="S113" s="47">
        <f>S114+S115</f>
        <v>3290.5</v>
      </c>
      <c r="T113" s="47">
        <f>T114+T115</f>
        <v>1654</v>
      </c>
      <c r="U113" s="47">
        <f>U114+U115</f>
        <v>1636.5</v>
      </c>
      <c r="V113" s="47">
        <f>V114+V115</f>
        <v>0</v>
      </c>
      <c r="W113" s="47">
        <f>W114+W115</f>
        <v>0</v>
      </c>
    </row>
    <row r="114" spans="2:23">
      <c r="B114" s="40">
        <v>3111</v>
      </c>
      <c r="C114" s="301" t="s">
        <v>441</v>
      </c>
      <c r="D114" s="302"/>
      <c r="E114" s="303"/>
      <c r="F114" s="42">
        <f>G114+H114+I114+J114</f>
        <v>2700</v>
      </c>
      <c r="G114" s="408">
        <f t="shared" ref="G114:J115" si="9">G59</f>
        <v>500</v>
      </c>
      <c r="H114" s="42">
        <f t="shared" si="9"/>
        <v>1000</v>
      </c>
      <c r="I114" s="42">
        <f t="shared" si="9"/>
        <v>239.1</v>
      </c>
      <c r="J114" s="42">
        <f t="shared" si="9"/>
        <v>960.9</v>
      </c>
      <c r="K114" s="57">
        <f t="shared" si="5"/>
        <v>1739.1</v>
      </c>
      <c r="O114" s="45">
        <v>3111</v>
      </c>
      <c r="P114" s="301" t="s">
        <v>441</v>
      </c>
      <c r="Q114" s="302"/>
      <c r="R114" s="303"/>
      <c r="S114" s="51">
        <f>T114+U114+V114+W114</f>
        <v>2574.2</v>
      </c>
      <c r="T114" s="51">
        <f t="shared" ref="T114:W115" si="10">T59</f>
        <v>1403.5</v>
      </c>
      <c r="U114" s="51">
        <f t="shared" si="10"/>
        <v>1170.7</v>
      </c>
      <c r="V114" s="51">
        <f t="shared" si="10"/>
        <v>0</v>
      </c>
      <c r="W114" s="51">
        <f t="shared" si="10"/>
        <v>0</v>
      </c>
    </row>
    <row r="115" spans="2:23">
      <c r="B115" s="40">
        <v>3112</v>
      </c>
      <c r="C115" s="301" t="s">
        <v>383</v>
      </c>
      <c r="D115" s="302"/>
      <c r="E115" s="303"/>
      <c r="F115" s="42">
        <f>G115+H115+I115+J115</f>
        <v>500</v>
      </c>
      <c r="G115" s="42">
        <f t="shared" si="9"/>
        <v>0</v>
      </c>
      <c r="H115" s="42">
        <f t="shared" si="9"/>
        <v>0</v>
      </c>
      <c r="I115" s="42">
        <f t="shared" si="9"/>
        <v>300</v>
      </c>
      <c r="J115" s="42">
        <f t="shared" si="9"/>
        <v>200</v>
      </c>
      <c r="K115" s="57">
        <f t="shared" si="5"/>
        <v>300</v>
      </c>
      <c r="O115" s="45">
        <v>3112</v>
      </c>
      <c r="P115" s="409" t="s">
        <v>383</v>
      </c>
      <c r="Q115" s="410"/>
      <c r="R115" s="411"/>
      <c r="S115" s="51">
        <f>T115+U115+V115+W115</f>
        <v>716.3</v>
      </c>
      <c r="T115" s="51">
        <f t="shared" si="10"/>
        <v>250.5</v>
      </c>
      <c r="U115" s="51">
        <f t="shared" si="10"/>
        <v>465.8</v>
      </c>
      <c r="V115" s="51">
        <f t="shared" si="10"/>
        <v>0</v>
      </c>
      <c r="W115" s="51">
        <f t="shared" si="10"/>
        <v>0</v>
      </c>
    </row>
    <row r="116" spans="2:23">
      <c r="B116" s="304"/>
      <c r="C116" s="161">
        <v>321</v>
      </c>
      <c r="D116" s="302"/>
      <c r="E116" s="303"/>
      <c r="F116" s="306">
        <f>F117</f>
        <v>346.3</v>
      </c>
      <c r="G116" s="306">
        <f>G117</f>
        <v>176.8</v>
      </c>
      <c r="H116" s="306">
        <f t="shared" ref="H116:J116" si="11">H117</f>
        <v>0</v>
      </c>
      <c r="I116" s="306">
        <f t="shared" si="11"/>
        <v>0</v>
      </c>
      <c r="J116" s="306">
        <f t="shared" si="11"/>
        <v>169.5</v>
      </c>
      <c r="K116" s="57"/>
      <c r="O116" s="300"/>
      <c r="P116" s="412"/>
      <c r="Q116" s="412"/>
      <c r="R116" s="412"/>
      <c r="S116" s="357"/>
      <c r="T116" s="357"/>
      <c r="U116" s="357"/>
      <c r="V116" s="357"/>
      <c r="W116" s="357"/>
    </row>
    <row r="117" spans="2:23">
      <c r="B117" s="40">
        <v>3214</v>
      </c>
      <c r="C117" s="301" t="s">
        <v>444</v>
      </c>
      <c r="D117" s="302"/>
      <c r="E117" s="303"/>
      <c r="F117" s="42">
        <f>G117+H117+I117+J117</f>
        <v>346.3</v>
      </c>
      <c r="G117" s="42">
        <f>G30</f>
        <v>176.8</v>
      </c>
      <c r="H117" s="42">
        <f t="shared" ref="H117:J117" si="12">H30</f>
        <v>0</v>
      </c>
      <c r="I117" s="42">
        <f t="shared" si="12"/>
        <v>0</v>
      </c>
      <c r="J117" s="42">
        <f t="shared" si="12"/>
        <v>169.5</v>
      </c>
      <c r="K117" s="57"/>
      <c r="O117" s="300"/>
      <c r="P117" s="412"/>
      <c r="Q117" s="412"/>
      <c r="R117" s="412"/>
      <c r="S117" s="357"/>
      <c r="T117" s="357"/>
      <c r="U117" s="357"/>
      <c r="V117" s="357"/>
      <c r="W117" s="357"/>
    </row>
    <row r="118" spans="2:23">
      <c r="B118" s="329"/>
      <c r="C118" s="413"/>
      <c r="D118" s="413"/>
      <c r="E118" s="413"/>
      <c r="F118" s="365"/>
      <c r="G118" s="365"/>
      <c r="H118" s="365"/>
      <c r="I118" s="365"/>
      <c r="J118" s="365"/>
      <c r="K118" s="57"/>
      <c r="O118" s="300"/>
      <c r="P118" s="412"/>
      <c r="Q118" s="412"/>
      <c r="R118" s="412"/>
      <c r="S118" s="357"/>
      <c r="T118" s="357"/>
      <c r="U118" s="357"/>
      <c r="V118" s="357"/>
      <c r="W118" s="357"/>
    </row>
    <row r="119" spans="2:23">
      <c r="B119" s="1"/>
      <c r="C119" s="1"/>
      <c r="D119" s="1"/>
      <c r="E119" s="1"/>
      <c r="F119" s="1"/>
      <c r="G119" s="1"/>
      <c r="H119" s="1"/>
      <c r="I119" s="1"/>
      <c r="J119" s="1"/>
    </row>
    <row r="120" spans="2:23">
      <c r="B120" s="1"/>
      <c r="C120" s="1" t="s">
        <v>385</v>
      </c>
      <c r="D120" s="1"/>
      <c r="E120" s="1"/>
      <c r="F120" s="1"/>
      <c r="G120" s="1"/>
      <c r="H120" s="1"/>
      <c r="I120" s="1"/>
      <c r="J120" s="1"/>
    </row>
    <row r="121" ht="31.5" customHeight="1" spans="2:23">
      <c r="B121" s="1"/>
      <c r="C121" s="1" t="s">
        <v>386</v>
      </c>
      <c r="D121" s="1"/>
      <c r="E121" s="1"/>
      <c r="F121" s="1"/>
      <c r="G121" s="329"/>
      <c r="H121" s="1"/>
      <c r="I121" s="1"/>
      <c r="J121" s="1" t="s">
        <v>445</v>
      </c>
    </row>
  </sheetData>
  <mergeCells count="106">
    <mergeCell ref="B17:J17"/>
    <mergeCell ref="M17:U17"/>
    <mergeCell ref="B20:E20"/>
    <mergeCell ref="M20:P20"/>
    <mergeCell ref="B21:E21"/>
    <mergeCell ref="M21:P21"/>
    <mergeCell ref="B23:E23"/>
    <mergeCell ref="M23:P23"/>
    <mergeCell ref="B25:E25"/>
    <mergeCell ref="M25:P25"/>
    <mergeCell ref="C26:E26"/>
    <mergeCell ref="N26:P26"/>
    <mergeCell ref="C27:E27"/>
    <mergeCell ref="B32:J32"/>
    <mergeCell ref="M32:U32"/>
    <mergeCell ref="B35:E35"/>
    <mergeCell ref="M35:P35"/>
    <mergeCell ref="B36:E36"/>
    <mergeCell ref="M36:P36"/>
    <mergeCell ref="C37:E37"/>
    <mergeCell ref="N37:P37"/>
    <mergeCell ref="B38:E38"/>
    <mergeCell ref="M38:P38"/>
    <mergeCell ref="B40:E40"/>
    <mergeCell ref="M40:P40"/>
    <mergeCell ref="B45:E45"/>
    <mergeCell ref="M45:P45"/>
    <mergeCell ref="B48:E48"/>
    <mergeCell ref="M48:P48"/>
    <mergeCell ref="B50:E50"/>
    <mergeCell ref="M50:P50"/>
    <mergeCell ref="C51:E51"/>
    <mergeCell ref="N51:P51"/>
    <mergeCell ref="B52:E52"/>
    <mergeCell ref="M52:P52"/>
    <mergeCell ref="B54:E54"/>
    <mergeCell ref="M54:P54"/>
    <mergeCell ref="B56:E56"/>
    <mergeCell ref="M56:P56"/>
    <mergeCell ref="B58:E58"/>
    <mergeCell ref="M58:P58"/>
    <mergeCell ref="C59:E59"/>
    <mergeCell ref="N59:P59"/>
    <mergeCell ref="C60:E60"/>
    <mergeCell ref="N60:P60"/>
    <mergeCell ref="B87:J87"/>
    <mergeCell ref="O87:W87"/>
    <mergeCell ref="B90:E90"/>
    <mergeCell ref="O90:R90"/>
    <mergeCell ref="B91:E91"/>
    <mergeCell ref="O91:R91"/>
    <mergeCell ref="B93:E93"/>
    <mergeCell ref="O93:R93"/>
    <mergeCell ref="B95:E95"/>
    <mergeCell ref="O95:R95"/>
    <mergeCell ref="B100:E100"/>
    <mergeCell ref="O100:R100"/>
    <mergeCell ref="C102:E102"/>
    <mergeCell ref="P102:R102"/>
    <mergeCell ref="B103:E103"/>
    <mergeCell ref="O103:R103"/>
    <mergeCell ref="B105:E105"/>
    <mergeCell ref="O105:R105"/>
    <mergeCell ref="C106:E106"/>
    <mergeCell ref="P106:R106"/>
    <mergeCell ref="B107:E107"/>
    <mergeCell ref="O107:R107"/>
    <mergeCell ref="B109:E109"/>
    <mergeCell ref="O109:R109"/>
    <mergeCell ref="B111:E111"/>
    <mergeCell ref="O111:R111"/>
    <mergeCell ref="B113:E113"/>
    <mergeCell ref="O113:R113"/>
    <mergeCell ref="C114:E114"/>
    <mergeCell ref="P114:R114"/>
    <mergeCell ref="C115:E115"/>
    <mergeCell ref="F18:F19"/>
    <mergeCell ref="F33:F34"/>
    <mergeCell ref="F88:F89"/>
    <mergeCell ref="G18:G19"/>
    <mergeCell ref="G33:G34"/>
    <mergeCell ref="G88:G89"/>
    <mergeCell ref="H18:H19"/>
    <mergeCell ref="H33:H34"/>
    <mergeCell ref="H88:H89"/>
    <mergeCell ref="I18:I19"/>
    <mergeCell ref="I33:I34"/>
    <mergeCell ref="I88:I89"/>
    <mergeCell ref="J18:J19"/>
    <mergeCell ref="J33:J34"/>
    <mergeCell ref="J88:J89"/>
    <mergeCell ref="Q18:Q19"/>
    <mergeCell ref="Q33:Q34"/>
    <mergeCell ref="R18:R19"/>
    <mergeCell ref="R33:R34"/>
    <mergeCell ref="S18:S19"/>
    <mergeCell ref="S33:S34"/>
    <mergeCell ref="S88:S89"/>
    <mergeCell ref="T18:T19"/>
    <mergeCell ref="T33:T34"/>
    <mergeCell ref="T88:T89"/>
    <mergeCell ref="U18:U19"/>
    <mergeCell ref="U33:U34"/>
    <mergeCell ref="U88:U89"/>
    <mergeCell ref="V88:V89"/>
    <mergeCell ref="W88:W89"/>
  </mergeCells>
  <pageMargins left="0.7" right="0.7" top="0.75" bottom="0.75" header="0.3" footer="0.3"/>
  <pageSetup paperSize="9" scale="32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J32"/>
  <sheetViews>
    <sheetView workbookViewId="0">
      <selection activeCell="B1" sqref="B1:J31"/>
    </sheetView>
  </sheetViews>
  <sheetFormatPr defaultColWidth="9" defaultRowHeight="14.4"/>
  <cols>
    <col min="3" max="3" width="37.5740740740741" customWidth="1"/>
  </cols>
  <sheetData>
    <row r="1" spans="2:10">
      <c r="B1" s="1"/>
      <c r="C1" s="1"/>
      <c r="D1" s="1"/>
      <c r="E1" s="1"/>
      <c r="F1" s="1" t="s">
        <v>347</v>
      </c>
      <c r="G1" s="1"/>
      <c r="H1" s="1"/>
      <c r="I1" s="1"/>
      <c r="J1" s="1"/>
    </row>
    <row r="2" spans="2:10">
      <c r="B2" s="1"/>
      <c r="C2" s="1"/>
      <c r="D2" s="1"/>
      <c r="E2" s="1" t="s">
        <v>348</v>
      </c>
      <c r="F2" s="1"/>
      <c r="G2" s="1"/>
      <c r="H2" s="1"/>
      <c r="I2" s="1"/>
      <c r="J2" s="1"/>
    </row>
    <row r="3" spans="2:10">
      <c r="B3" s="1"/>
      <c r="C3" s="1"/>
      <c r="D3" s="1"/>
      <c r="E3" s="278" t="s">
        <v>387</v>
      </c>
      <c r="F3" s="1"/>
      <c r="G3" s="1"/>
      <c r="H3" s="1"/>
      <c r="I3" s="1"/>
      <c r="J3" s="1"/>
    </row>
    <row r="4" spans="2:10">
      <c r="B4" s="1"/>
      <c r="C4" s="1"/>
      <c r="D4" s="1"/>
      <c r="E4" s="1" t="s">
        <v>350</v>
      </c>
      <c r="F4" s="1"/>
      <c r="G4" s="1"/>
      <c r="H4" s="1"/>
      <c r="I4" s="1"/>
      <c r="J4" s="1"/>
    </row>
    <row r="5" spans="2:10">
      <c r="B5" s="1"/>
      <c r="C5" s="1"/>
      <c r="D5" s="1"/>
      <c r="E5" s="1"/>
      <c r="F5" s="1"/>
      <c r="G5" s="1"/>
      <c r="H5" s="1"/>
      <c r="I5" s="1"/>
      <c r="J5" s="1"/>
    </row>
    <row r="6" spans="2:10">
      <c r="B6" s="1"/>
      <c r="C6" s="1"/>
      <c r="D6" s="1"/>
      <c r="E6" s="1" t="s">
        <v>351</v>
      </c>
      <c r="F6" s="1"/>
      <c r="G6" s="1"/>
      <c r="H6" s="1"/>
      <c r="I6" s="1"/>
      <c r="J6" s="1"/>
    </row>
    <row r="7" spans="2:10">
      <c r="B7" s="1"/>
      <c r="C7" s="1"/>
      <c r="D7" s="1" t="s">
        <v>352</v>
      </c>
      <c r="E7" s="1"/>
      <c r="F7" s="1"/>
      <c r="G7" s="1"/>
      <c r="H7" s="1"/>
      <c r="I7" s="1"/>
      <c r="J7" s="1"/>
    </row>
    <row r="8" spans="2:10">
      <c r="B8" s="1"/>
      <c r="C8" s="1"/>
      <c r="D8" s="1"/>
      <c r="E8" s="1"/>
      <c r="F8" s="1"/>
      <c r="G8" s="1"/>
      <c r="H8" s="1"/>
      <c r="I8" s="1"/>
      <c r="J8" s="1"/>
    </row>
    <row r="9" spans="2:10">
      <c r="B9" s="1"/>
      <c r="C9" s="279" t="s">
        <v>353</v>
      </c>
      <c r="D9" s="279"/>
      <c r="E9" s="279"/>
      <c r="F9" s="279"/>
      <c r="G9" s="1"/>
      <c r="H9" s="1"/>
      <c r="I9" s="1"/>
      <c r="J9" s="1"/>
    </row>
    <row r="10" spans="2:10">
      <c r="B10" s="1"/>
      <c r="C10" s="1" t="s">
        <v>354</v>
      </c>
      <c r="D10" s="1"/>
      <c r="E10" s="1"/>
      <c r="F10" s="1"/>
      <c r="G10" s="1"/>
      <c r="H10" s="1"/>
      <c r="I10" s="1"/>
      <c r="J10" s="1"/>
    </row>
    <row r="11" spans="2:10">
      <c r="B11" s="1"/>
      <c r="C11" s="1"/>
      <c r="D11" s="1"/>
      <c r="E11" s="1"/>
      <c r="F11" s="1"/>
      <c r="G11" s="1"/>
      <c r="H11" s="1"/>
      <c r="I11" s="1"/>
      <c r="J11" s="1"/>
    </row>
    <row r="12" spans="2:10">
      <c r="B12" s="1"/>
      <c r="C12" s="279" t="s">
        <v>446</v>
      </c>
      <c r="D12" s="279"/>
      <c r="E12" s="279"/>
      <c r="F12" s="1"/>
      <c r="G12" s="1"/>
      <c r="H12" s="1"/>
      <c r="I12" s="1"/>
      <c r="J12" s="1"/>
    </row>
    <row r="13" spans="2:10">
      <c r="B13" s="1"/>
      <c r="C13" s="1" t="s">
        <v>356</v>
      </c>
      <c r="D13" s="1"/>
      <c r="E13" s="1"/>
      <c r="F13" s="1"/>
      <c r="G13" s="1"/>
      <c r="H13" s="1"/>
      <c r="I13" s="1"/>
      <c r="J13" s="1"/>
    </row>
    <row r="14" spans="2:10">
      <c r="B14" s="1"/>
      <c r="C14" s="1"/>
      <c r="D14" s="1"/>
      <c r="E14" s="1"/>
      <c r="F14" s="1"/>
      <c r="G14" s="1"/>
      <c r="H14" s="1"/>
      <c r="I14" s="1"/>
      <c r="J14" s="1"/>
    </row>
    <row r="15" spans="2:10">
      <c r="B15" s="1"/>
      <c r="C15" s="1" t="s">
        <v>447</v>
      </c>
      <c r="D15" s="1"/>
      <c r="E15" s="1"/>
      <c r="F15" s="1"/>
      <c r="G15" s="1"/>
      <c r="H15" s="1"/>
      <c r="I15" s="1"/>
      <c r="J15" s="1"/>
    </row>
    <row r="16" spans="2:10">
      <c r="B16" s="1"/>
      <c r="C16" s="1"/>
      <c r="D16" s="1"/>
      <c r="E16" s="1"/>
      <c r="F16" s="1"/>
      <c r="G16" s="1"/>
      <c r="H16" s="1"/>
      <c r="I16" s="1"/>
      <c r="J16" s="1"/>
    </row>
    <row r="17" spans="2:10">
      <c r="B17" s="1"/>
      <c r="C17" s="1" t="s">
        <v>358</v>
      </c>
      <c r="D17" s="1"/>
      <c r="E17" s="1"/>
      <c r="F17" s="1"/>
      <c r="G17" s="1"/>
      <c r="H17" s="1"/>
      <c r="I17" s="1"/>
      <c r="J17" s="1"/>
    </row>
    <row r="18" spans="2:10">
      <c r="B18" s="1"/>
      <c r="C18" s="1" t="s">
        <v>448</v>
      </c>
      <c r="D18" s="1"/>
      <c r="E18" s="1"/>
      <c r="F18" s="1"/>
      <c r="G18" s="1"/>
      <c r="H18" s="1"/>
      <c r="I18" s="1"/>
      <c r="J18" s="1"/>
    </row>
    <row r="19" spans="2:10">
      <c r="B19" s="1"/>
      <c r="C19" s="1"/>
      <c r="D19" s="1"/>
      <c r="E19" s="1"/>
      <c r="F19" s="1"/>
      <c r="G19" s="1"/>
      <c r="H19" s="1"/>
      <c r="I19" s="1"/>
      <c r="J19" s="1"/>
    </row>
    <row r="20" spans="2:10">
      <c r="B20" s="1"/>
      <c r="C20" s="1" t="s">
        <v>360</v>
      </c>
      <c r="D20" s="1"/>
      <c r="E20" s="1"/>
      <c r="F20" s="1"/>
      <c r="G20" s="1"/>
      <c r="H20" s="1"/>
      <c r="I20" s="1"/>
      <c r="J20" s="1"/>
    </row>
    <row r="21" spans="2:10">
      <c r="B21" s="1"/>
      <c r="C21" s="1"/>
      <c r="D21" s="1"/>
      <c r="E21" s="1" t="s">
        <v>449</v>
      </c>
      <c r="F21" s="1"/>
      <c r="G21" s="1"/>
      <c r="H21" s="1"/>
      <c r="I21" s="1"/>
      <c r="J21" s="1"/>
    </row>
    <row r="22" spans="2:10">
      <c r="B22" s="1"/>
      <c r="C22" s="1"/>
      <c r="D22" s="1"/>
      <c r="E22" s="1" t="s">
        <v>450</v>
      </c>
      <c r="F22" s="1"/>
      <c r="G22" s="1"/>
      <c r="H22" s="1"/>
      <c r="I22" s="1"/>
      <c r="J22" s="1"/>
    </row>
    <row r="23" spans="2:10">
      <c r="B23" s="279"/>
      <c r="C23" s="279"/>
      <c r="D23" s="279"/>
      <c r="E23" s="279" t="s">
        <v>451</v>
      </c>
      <c r="F23" s="279"/>
      <c r="G23" s="279"/>
      <c r="H23" s="279"/>
      <c r="I23" s="279"/>
      <c r="J23" s="279"/>
    </row>
    <row r="24" spans="2:10">
      <c r="B24" s="287" t="s">
        <v>364</v>
      </c>
      <c r="C24" s="285" t="s">
        <v>365</v>
      </c>
      <c r="D24" s="285"/>
      <c r="E24" s="286"/>
      <c r="F24" s="324" t="s">
        <v>366</v>
      </c>
      <c r="G24" s="324" t="s">
        <v>367</v>
      </c>
      <c r="H24" s="324" t="s">
        <v>368</v>
      </c>
      <c r="I24" s="324" t="s">
        <v>369</v>
      </c>
      <c r="J24" s="324" t="s">
        <v>370</v>
      </c>
    </row>
    <row r="25" spans="2:10">
      <c r="B25" s="39" t="s">
        <v>371</v>
      </c>
      <c r="C25" s="279" t="s">
        <v>372</v>
      </c>
      <c r="D25" s="279"/>
      <c r="E25" s="290"/>
      <c r="F25" s="325"/>
      <c r="G25" s="325"/>
      <c r="H25" s="325"/>
      <c r="I25" s="325"/>
      <c r="J25" s="325"/>
    </row>
    <row r="26" ht="15.6" spans="2:10">
      <c r="B26" s="292" t="s">
        <v>377</v>
      </c>
      <c r="C26" s="293"/>
      <c r="D26" s="293"/>
      <c r="E26" s="294"/>
      <c r="F26" s="295">
        <f>F27</f>
        <v>1420</v>
      </c>
      <c r="G26" s="295">
        <f t="shared" ref="G26:J27" si="0">G27</f>
        <v>141.882886597938</v>
      </c>
      <c r="H26" s="295">
        <f t="shared" si="0"/>
        <v>283.765773195876</v>
      </c>
      <c r="I26" s="295">
        <f t="shared" si="0"/>
        <v>355.907628865979</v>
      </c>
      <c r="J26" s="295">
        <f t="shared" si="0"/>
        <v>638.443711340206</v>
      </c>
    </row>
    <row r="27" ht="15.6" spans="2:10">
      <c r="B27" s="292">
        <v>221</v>
      </c>
      <c r="C27" s="293"/>
      <c r="D27" s="293"/>
      <c r="E27" s="294"/>
      <c r="F27" s="295">
        <f>F28</f>
        <v>1420</v>
      </c>
      <c r="G27" s="295">
        <f t="shared" si="0"/>
        <v>141.882886597938</v>
      </c>
      <c r="H27" s="295">
        <f t="shared" si="0"/>
        <v>283.765773195876</v>
      </c>
      <c r="I27" s="295">
        <f t="shared" si="0"/>
        <v>355.907628865979</v>
      </c>
      <c r="J27" s="295">
        <f t="shared" si="0"/>
        <v>638.443711340206</v>
      </c>
    </row>
    <row r="28" spans="2:10">
      <c r="B28" s="326">
        <v>2215</v>
      </c>
      <c r="C28" s="298" t="s">
        <v>378</v>
      </c>
      <c r="D28" s="298"/>
      <c r="E28" s="299"/>
      <c r="F28" s="42">
        <f>G28+H28+I28+J28</f>
        <v>1420</v>
      </c>
      <c r="G28" s="327">
        <v>141.882886597938</v>
      </c>
      <c r="H28" s="327">
        <v>283.765773195876</v>
      </c>
      <c r="I28" s="327">
        <v>355.907628865979</v>
      </c>
      <c r="J28" s="328">
        <v>638.443711340206</v>
      </c>
    </row>
    <row r="29" spans="2:10">
      <c r="B29" s="1"/>
      <c r="C29" s="1"/>
      <c r="D29" s="1"/>
      <c r="E29" s="1"/>
      <c r="F29" s="76"/>
      <c r="G29" s="76"/>
      <c r="H29" s="76"/>
      <c r="I29" s="76"/>
      <c r="J29" s="76"/>
    </row>
    <row r="30" spans="2:10">
      <c r="B30" s="1"/>
      <c r="C30" s="1" t="s">
        <v>385</v>
      </c>
      <c r="D30" s="1"/>
      <c r="E30" s="1"/>
      <c r="F30" s="1"/>
      <c r="G30" s="76"/>
      <c r="H30" s="76"/>
      <c r="I30" s="76"/>
      <c r="J30" s="76"/>
    </row>
    <row r="31" spans="2:10">
      <c r="B31" s="1"/>
      <c r="C31" s="1" t="s">
        <v>398</v>
      </c>
      <c r="D31" s="1"/>
      <c r="E31" s="1"/>
      <c r="F31" s="1"/>
      <c r="G31" s="76"/>
      <c r="H31" s="76"/>
      <c r="I31" s="76"/>
      <c r="J31" s="76"/>
    </row>
    <row r="32" spans="2:10">
      <c r="B32" s="1"/>
      <c r="C32" s="1"/>
      <c r="D32" s="1"/>
      <c r="E32" s="1"/>
      <c r="F32" s="1"/>
      <c r="G32" s="1"/>
      <c r="H32" s="1"/>
      <c r="I32" s="1"/>
      <c r="J32" s="1"/>
    </row>
  </sheetData>
  <mergeCells count="7">
    <mergeCell ref="B26:E26"/>
    <mergeCell ref="B27:E27"/>
    <mergeCell ref="F24:F25"/>
    <mergeCell ref="G24:G25"/>
    <mergeCell ref="H24:H25"/>
    <mergeCell ref="I24:I25"/>
    <mergeCell ref="J24:J25"/>
  </mergeCells>
  <pageMargins left="0.7" right="0.7" top="0.75" bottom="0.75" header="0.3" footer="0.3"/>
  <pageSetup paperSize="9" scale="72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T109"/>
  <sheetViews>
    <sheetView topLeftCell="A99" workbookViewId="0">
      <selection activeCell="B63" sqref="B63:J109"/>
    </sheetView>
  </sheetViews>
  <sheetFormatPr defaultColWidth="9" defaultRowHeight="14.4"/>
  <cols>
    <col min="3" max="3" width="39.287037037037" customWidth="1"/>
    <col min="4" max="4" width="16.8518518518519" customWidth="1"/>
    <col min="6" max="6" width="14.712962962963" customWidth="1"/>
    <col min="7" max="7" width="11.8518518518519" customWidth="1"/>
    <col min="8" max="8" width="11.4259259259259" customWidth="1"/>
    <col min="9" max="9" width="11.5740740740741" customWidth="1"/>
    <col min="10" max="10" width="11.4259259259259" customWidth="1"/>
    <col min="12" max="12" width="11.8518518518519" customWidth="1"/>
    <col min="15" max="15" width="10.5740740740741" customWidth="1"/>
  </cols>
  <sheetData>
    <row r="1" ht="27" customHeight="1" spans="2:20">
      <c r="B1" s="1"/>
      <c r="C1" s="1"/>
      <c r="D1" s="1"/>
      <c r="E1" s="1"/>
      <c r="F1" s="1" t="s">
        <v>347</v>
      </c>
      <c r="G1" s="1"/>
      <c r="H1" s="1"/>
      <c r="I1" s="1"/>
      <c r="J1" s="1"/>
    </row>
    <row r="2" spans="2:20">
      <c r="B2" s="1"/>
      <c r="C2" s="1"/>
      <c r="D2" s="1"/>
      <c r="E2" s="1" t="s">
        <v>348</v>
      </c>
      <c r="F2" s="1"/>
      <c r="G2" s="1"/>
      <c r="H2" s="1"/>
      <c r="I2" s="1"/>
      <c r="J2" s="1"/>
    </row>
    <row r="3" ht="26.25" customHeight="1" spans="2:20">
      <c r="B3" s="1"/>
      <c r="C3" s="1"/>
      <c r="D3" s="1"/>
      <c r="E3" s="278" t="s">
        <v>413</v>
      </c>
      <c r="F3" s="1"/>
      <c r="G3" s="1"/>
      <c r="H3" s="1"/>
      <c r="I3" s="1"/>
      <c r="J3" s="1"/>
    </row>
    <row r="4" spans="2:20">
      <c r="B4" s="1"/>
      <c r="C4" s="1"/>
      <c r="D4" s="1"/>
      <c r="E4" s="1" t="s">
        <v>350</v>
      </c>
      <c r="F4" s="1"/>
      <c r="G4" s="1"/>
      <c r="H4" s="1"/>
      <c r="I4" s="1"/>
      <c r="J4" s="1"/>
    </row>
    <row r="5" spans="2:20">
      <c r="B5" s="1"/>
      <c r="C5" s="1"/>
      <c r="D5" s="1"/>
      <c r="E5" s="1"/>
      <c r="F5" s="1"/>
      <c r="G5" s="1"/>
      <c r="H5" s="1"/>
      <c r="I5" s="1"/>
      <c r="J5" s="1"/>
    </row>
    <row r="6" spans="2:20">
      <c r="B6" s="1"/>
      <c r="C6" s="1"/>
      <c r="D6" s="1"/>
      <c r="E6" s="1" t="s">
        <v>351</v>
      </c>
      <c r="F6" s="1"/>
      <c r="G6" s="1"/>
      <c r="H6" s="1"/>
      <c r="I6" s="1"/>
      <c r="J6" s="1"/>
    </row>
    <row r="7" spans="2:20">
      <c r="B7" s="1"/>
      <c r="C7" s="1"/>
      <c r="D7" s="1" t="s">
        <v>352</v>
      </c>
      <c r="E7" s="1"/>
      <c r="F7" s="1"/>
      <c r="G7" s="1"/>
      <c r="H7" s="1"/>
      <c r="I7" s="1"/>
      <c r="J7" s="1"/>
    </row>
    <row r="8" spans="2:20">
      <c r="B8" s="1"/>
      <c r="C8" s="279" t="s">
        <v>353</v>
      </c>
      <c r="D8" s="279"/>
      <c r="E8" s="279"/>
      <c r="F8" s="279"/>
      <c r="G8" s="1"/>
      <c r="H8" s="1"/>
      <c r="I8" s="1"/>
      <c r="J8" s="1"/>
    </row>
    <row r="9" spans="2:20">
      <c r="B9" s="1"/>
      <c r="C9" s="8" t="s">
        <v>354</v>
      </c>
      <c r="D9" s="8"/>
      <c r="E9" s="8"/>
      <c r="F9" s="8"/>
      <c r="G9" s="8"/>
      <c r="H9" s="1"/>
      <c r="I9" s="1"/>
      <c r="J9" s="76"/>
    </row>
    <row r="10" spans="2:20">
      <c r="B10" s="8"/>
      <c r="C10" s="279" t="s">
        <v>452</v>
      </c>
      <c r="D10" s="279"/>
      <c r="E10" s="279"/>
      <c r="F10" s="76"/>
      <c r="G10" s="76"/>
      <c r="H10" s="76"/>
      <c r="I10" s="76"/>
      <c r="J10" s="76"/>
      <c r="N10" s="280">
        <f>16142.7-N16</f>
        <v>16142.7</v>
      </c>
      <c r="O10" s="280">
        <f>4035.6-G16</f>
        <v>-277.7</v>
      </c>
      <c r="P10" s="280">
        <f>4035.7-H16</f>
        <v>-277.5</v>
      </c>
      <c r="Q10" s="280">
        <f>4035.7-I16</f>
        <v>-277.6</v>
      </c>
      <c r="R10" s="280">
        <f>4035.7-J16</f>
        <v>-277.6</v>
      </c>
      <c r="T10" t="s">
        <v>453</v>
      </c>
    </row>
    <row r="11" spans="2:20">
      <c r="B11" s="1"/>
      <c r="C11" s="8" t="s">
        <v>356</v>
      </c>
      <c r="D11" s="1"/>
      <c r="E11" s="1"/>
      <c r="F11" s="76"/>
      <c r="G11" s="76"/>
      <c r="H11" s="76"/>
      <c r="I11" s="76"/>
      <c r="J11" s="76"/>
      <c r="N11" s="280">
        <f>12598.5-N32</f>
        <v>12598.5</v>
      </c>
      <c r="O11" s="280">
        <f>2499.1-O32</f>
        <v>2499.1</v>
      </c>
      <c r="P11" s="280">
        <f>3159.4-P32</f>
        <v>3159.4</v>
      </c>
      <c r="Q11" s="280">
        <f>3524.2-Q32</f>
        <v>3524.2</v>
      </c>
      <c r="R11" s="280">
        <f>3415.8-R32</f>
        <v>3415.8</v>
      </c>
      <c r="T11" t="s">
        <v>454</v>
      </c>
    </row>
    <row r="12" spans="2:20">
      <c r="B12" s="8"/>
      <c r="C12" s="1"/>
      <c r="D12" s="1"/>
      <c r="E12" s="1"/>
      <c r="F12" s="76"/>
      <c r="G12" s="76"/>
      <c r="H12" s="76"/>
      <c r="I12" s="76" t="s">
        <v>455</v>
      </c>
      <c r="J12" s="76"/>
    </row>
    <row r="13" spans="2:20">
      <c r="B13" s="281" t="s">
        <v>363</v>
      </c>
      <c r="C13" s="282"/>
      <c r="D13" s="282"/>
      <c r="E13" s="283"/>
      <c r="F13" s="281" t="s">
        <v>397</v>
      </c>
      <c r="G13" s="282"/>
      <c r="H13" s="282"/>
      <c r="I13" s="282"/>
      <c r="J13" s="283"/>
      <c r="O13" s="110">
        <v>2499.1</v>
      </c>
      <c r="P13" s="110">
        <v>3159.4</v>
      </c>
      <c r="Q13" s="110">
        <v>3524.2</v>
      </c>
      <c r="R13" s="110">
        <v>3415.8</v>
      </c>
    </row>
    <row r="14" spans="2:20">
      <c r="B14" s="284" t="s">
        <v>364</v>
      </c>
      <c r="C14" s="285" t="s">
        <v>365</v>
      </c>
      <c r="D14" s="285"/>
      <c r="E14" s="286"/>
      <c r="F14" s="285" t="s">
        <v>366</v>
      </c>
      <c r="G14" s="287" t="s">
        <v>367</v>
      </c>
      <c r="H14" s="285" t="s">
        <v>368</v>
      </c>
      <c r="I14" s="288" t="s">
        <v>369</v>
      </c>
      <c r="J14" s="287" t="s">
        <v>370</v>
      </c>
    </row>
    <row r="15" spans="2:20">
      <c r="B15" s="289" t="s">
        <v>371</v>
      </c>
      <c r="C15" s="279" t="s">
        <v>456</v>
      </c>
      <c r="D15" s="279"/>
      <c r="E15" s="290"/>
      <c r="F15" s="279"/>
      <c r="G15" s="39"/>
      <c r="H15" s="279"/>
      <c r="I15" s="291"/>
      <c r="J15" s="39"/>
    </row>
    <row r="16" ht="15.6" spans="2:20">
      <c r="B16" s="292" t="s">
        <v>374</v>
      </c>
      <c r="C16" s="293"/>
      <c r="D16" s="293"/>
      <c r="E16" s="294"/>
      <c r="F16" s="295">
        <f>F17+F19+F21+F24+F26</f>
        <v>17253.1</v>
      </c>
      <c r="G16" s="295">
        <f>G17+G19+G21+G24+G26</f>
        <v>4313.3</v>
      </c>
      <c r="H16" s="295">
        <f t="shared" ref="H16:J16" si="0">H17+H19+H21+H24+H26</f>
        <v>4313.2</v>
      </c>
      <c r="I16" s="295">
        <f t="shared" si="0"/>
        <v>4313.3</v>
      </c>
      <c r="J16" s="295">
        <f t="shared" si="0"/>
        <v>4313.3</v>
      </c>
    </row>
    <row r="17" ht="15.6" spans="2:14">
      <c r="B17" s="292">
        <v>211</v>
      </c>
      <c r="C17" s="293"/>
      <c r="D17" s="293"/>
      <c r="E17" s="294"/>
      <c r="F17" s="295">
        <f>F18</f>
        <v>10943.5</v>
      </c>
      <c r="G17" s="295">
        <f>G18</f>
        <v>2949.5</v>
      </c>
      <c r="H17" s="295">
        <f>H18</f>
        <v>2875.5</v>
      </c>
      <c r="I17" s="295">
        <f>I18</f>
        <v>2560.3</v>
      </c>
      <c r="J17" s="295">
        <f>J18</f>
        <v>2558.2</v>
      </c>
    </row>
    <row r="18" spans="2:14">
      <c r="B18" s="296">
        <v>2111</v>
      </c>
      <c r="C18" s="1" t="s">
        <v>419</v>
      </c>
      <c r="D18" s="1"/>
      <c r="E18" s="297"/>
      <c r="F18" s="42">
        <f>G18+H18+I18+J18</f>
        <v>10943.5</v>
      </c>
      <c r="G18" s="42">
        <f>'клуб. биб '!G22+'клуб. биб '!G96+аппа!G22</f>
        <v>2949.5</v>
      </c>
      <c r="H18" s="42">
        <f>'клуб. биб '!H22+'клуб. биб '!H96+аппа!H22</f>
        <v>2875.5</v>
      </c>
      <c r="I18" s="42">
        <f>'клуб. биб '!I22+'клуб. биб '!I96+аппа!I22</f>
        <v>2560.3</v>
      </c>
      <c r="J18" s="42">
        <f>'клуб. биб '!J22+'клуб. биб '!J96+аппа!J22</f>
        <v>2558.2</v>
      </c>
      <c r="L18" s="57">
        <f>G18+H18+I18</f>
        <v>8385.3</v>
      </c>
    </row>
    <row r="19" ht="15.6" spans="2:14">
      <c r="B19" s="292">
        <v>212</v>
      </c>
      <c r="C19" s="293"/>
      <c r="D19" s="293"/>
      <c r="E19" s="294"/>
      <c r="F19" s="295">
        <f>F20</f>
        <v>1597.2</v>
      </c>
      <c r="G19" s="295">
        <f>G20</f>
        <v>438.9</v>
      </c>
      <c r="H19" s="295">
        <f>H20</f>
        <v>432.9</v>
      </c>
      <c r="I19" s="295">
        <f>I20</f>
        <v>352.9</v>
      </c>
      <c r="J19" s="295">
        <f>J20</f>
        <v>372.5</v>
      </c>
      <c r="L19" s="57">
        <f t="shared" ref="L19:L25" si="1">G19+H19+I19</f>
        <v>1224.7</v>
      </c>
    </row>
    <row r="20" spans="2:14">
      <c r="B20" s="40">
        <v>2121</v>
      </c>
      <c r="C20" s="298" t="s">
        <v>420</v>
      </c>
      <c r="D20" s="298"/>
      <c r="E20" s="299"/>
      <c r="F20" s="42">
        <f>G20+H20+I20+J20</f>
        <v>1597.2</v>
      </c>
      <c r="G20" s="42">
        <f>'клуб. биб '!G24+'клуб. биб '!G98+аппа!G24</f>
        <v>438.9</v>
      </c>
      <c r="H20" s="42">
        <f>'клуб. биб '!H24+'клуб. биб '!H98+аппа!H24</f>
        <v>432.9</v>
      </c>
      <c r="I20" s="42">
        <f>'клуб. биб '!I24+'клуб. биб '!I98+аппа!I24</f>
        <v>352.9</v>
      </c>
      <c r="J20" s="42">
        <f>'клуб. биб '!J24+'клуб. биб '!J98+аппа!J24</f>
        <v>372.5</v>
      </c>
      <c r="L20" s="57">
        <f t="shared" si="1"/>
        <v>1224.7</v>
      </c>
      <c r="N20" s="300"/>
    </row>
    <row r="21" ht="15.6" spans="2:14">
      <c r="B21" s="292">
        <v>221</v>
      </c>
      <c r="C21" s="293"/>
      <c r="D21" s="293"/>
      <c r="E21" s="294"/>
      <c r="F21" s="295">
        <f>F22+F23</f>
        <v>1999.1</v>
      </c>
      <c r="G21" s="295">
        <f>G22+G23</f>
        <v>649.5</v>
      </c>
      <c r="H21" s="295">
        <f>H22+H23</f>
        <v>457</v>
      </c>
      <c r="I21" s="295">
        <f>I22+I23</f>
        <v>21.3</v>
      </c>
      <c r="J21" s="295">
        <f>J22+J23</f>
        <v>871.3</v>
      </c>
      <c r="L21" s="57">
        <f t="shared" si="1"/>
        <v>1127.8</v>
      </c>
    </row>
    <row r="22" spans="2:14">
      <c r="B22" s="40">
        <v>2212</v>
      </c>
      <c r="C22" s="240" t="s">
        <v>392</v>
      </c>
      <c r="D22" s="240"/>
      <c r="E22" s="240"/>
      <c r="F22" s="42">
        <f>G22+H22+I22+J22</f>
        <v>85.2</v>
      </c>
      <c r="G22" s="42">
        <f>аппа!G26+'мек. сад'!G82</f>
        <v>21.3</v>
      </c>
      <c r="H22" s="42">
        <f>аппа!H26+'мек. сад'!H82</f>
        <v>21.3</v>
      </c>
      <c r="I22" s="42">
        <f>аппа!I26+'мек. сад'!I82</f>
        <v>21.3</v>
      </c>
      <c r="J22" s="42">
        <f>аппа!J26+'мек. сад'!J82</f>
        <v>21.3</v>
      </c>
      <c r="L22" s="57">
        <f t="shared" si="1"/>
        <v>63.9</v>
      </c>
    </row>
    <row r="23" spans="2:14">
      <c r="B23" s="40">
        <v>2215</v>
      </c>
      <c r="C23" s="301" t="s">
        <v>378</v>
      </c>
      <c r="D23" s="302"/>
      <c r="E23" s="303"/>
      <c r="F23" s="42">
        <f>G23+H23+I23+J23</f>
        <v>1913.9</v>
      </c>
      <c r="G23" s="42">
        <f>аппа!G27</f>
        <v>628.2</v>
      </c>
      <c r="H23" s="42">
        <f>аппа!H27</f>
        <v>435.7</v>
      </c>
      <c r="I23" s="42">
        <f>аппа!I27</f>
        <v>0</v>
      </c>
      <c r="J23" s="42">
        <f>аппа!J27</f>
        <v>850</v>
      </c>
      <c r="L23" s="57">
        <f t="shared" si="1"/>
        <v>1063.9</v>
      </c>
    </row>
    <row r="24" ht="15.6" spans="2:14">
      <c r="B24" s="184">
        <v>222</v>
      </c>
      <c r="C24" s="185"/>
      <c r="D24" s="185"/>
      <c r="E24" s="186"/>
      <c r="F24" s="209">
        <f>F25</f>
        <v>2367</v>
      </c>
      <c r="G24" s="209">
        <f>G25</f>
        <v>98.6</v>
      </c>
      <c r="H24" s="209">
        <f>H25</f>
        <v>547.8</v>
      </c>
      <c r="I24" s="209">
        <f>I25</f>
        <v>1378.8</v>
      </c>
      <c r="J24" s="209">
        <f>J25</f>
        <v>341.8</v>
      </c>
      <c r="L24" s="57">
        <f t="shared" si="1"/>
        <v>2025.2</v>
      </c>
    </row>
    <row r="25" ht="13.5" customHeight="1" spans="2:14">
      <c r="B25" s="304">
        <v>2224</v>
      </c>
      <c r="C25" s="301" t="s">
        <v>393</v>
      </c>
      <c r="D25" s="302"/>
      <c r="E25" s="303"/>
      <c r="F25" s="305">
        <f>G25+H25+I25+J25</f>
        <v>2367</v>
      </c>
      <c r="G25" s="305">
        <f>'мек. сад'!G24+'мек. сад'!G84+'клуб. биб '!G27+'клуб. биб '!G100+аппа!L55</f>
        <v>98.6</v>
      </c>
      <c r="H25" s="305">
        <f>'мек. сад'!H24+'мек. сад'!H84+'клуб. биб '!H100+'клуб. биб '!H27</f>
        <v>547.8</v>
      </c>
      <c r="I25" s="305">
        <f>'мек. сад'!I24+'мек. сад'!I84+'клуб. биб '!I27+'клуб. биб '!I100</f>
        <v>1378.8</v>
      </c>
      <c r="J25" s="305">
        <f>'мек. сад'!J24+'мек. сад'!J84+'клуб. биб '!J27+'клуб. биб '!J100+аппа!O55</f>
        <v>341.8</v>
      </c>
      <c r="L25" s="57">
        <f t="shared" si="1"/>
        <v>2025.2</v>
      </c>
    </row>
    <row r="26" ht="15" customHeight="1" spans="2:14">
      <c r="B26" s="40"/>
      <c r="C26" s="161">
        <v>321</v>
      </c>
      <c r="D26" s="298"/>
      <c r="E26" s="299"/>
      <c r="F26" s="306">
        <f>F27</f>
        <v>346.3</v>
      </c>
      <c r="G26" s="306">
        <f t="shared" ref="G26:J26" si="2">G27</f>
        <v>176.8</v>
      </c>
      <c r="H26" s="306">
        <f t="shared" si="2"/>
        <v>0</v>
      </c>
      <c r="I26" s="306">
        <f t="shared" si="2"/>
        <v>0</v>
      </c>
      <c r="J26" s="306">
        <f t="shared" si="2"/>
        <v>169.5</v>
      </c>
    </row>
    <row r="27" ht="15" customHeight="1" spans="2:14">
      <c r="B27" s="39">
        <v>3214</v>
      </c>
      <c r="C27" s="301" t="s">
        <v>435</v>
      </c>
      <c r="D27" s="298"/>
      <c r="E27" s="299"/>
      <c r="F27" s="307">
        <f>G27+H27+I27+J27</f>
        <v>346.3</v>
      </c>
      <c r="G27" s="42">
        <f>аппа!G30</f>
        <v>176.8</v>
      </c>
      <c r="H27" s="42">
        <f>аппа!H30</f>
        <v>0</v>
      </c>
      <c r="I27" s="42">
        <f>аппа!I30</f>
        <v>0</v>
      </c>
      <c r="J27" s="42">
        <f>аппа!J30</f>
        <v>169.5</v>
      </c>
    </row>
    <row r="28" spans="2:14">
      <c r="B28" s="1"/>
      <c r="C28" s="1"/>
      <c r="D28" s="1"/>
      <c r="E28" s="1"/>
      <c r="F28" s="76"/>
      <c r="G28" s="76"/>
      <c r="H28" s="76"/>
      <c r="I28" s="76"/>
      <c r="J28" s="76"/>
    </row>
    <row r="29" spans="2:14">
      <c r="B29" s="40" t="s">
        <v>377</v>
      </c>
      <c r="C29" s="40"/>
      <c r="D29" s="40"/>
      <c r="E29" s="40"/>
      <c r="F29" s="40" t="s">
        <v>397</v>
      </c>
      <c r="G29" s="40"/>
      <c r="H29" s="40"/>
      <c r="I29" s="40"/>
      <c r="J29" s="40"/>
    </row>
    <row r="30" spans="2:14">
      <c r="B30" s="40" t="s">
        <v>364</v>
      </c>
      <c r="C30" s="301" t="s">
        <v>365</v>
      </c>
      <c r="D30" s="302"/>
      <c r="E30" s="303"/>
      <c r="F30" s="40" t="s">
        <v>366</v>
      </c>
      <c r="G30" s="40" t="s">
        <v>367</v>
      </c>
      <c r="H30" s="40" t="s">
        <v>368</v>
      </c>
      <c r="I30" s="40" t="s">
        <v>369</v>
      </c>
      <c r="J30" s="40" t="s">
        <v>370</v>
      </c>
    </row>
    <row r="31" spans="2:14">
      <c r="B31" s="40" t="s">
        <v>371</v>
      </c>
      <c r="C31" s="301" t="s">
        <v>372</v>
      </c>
      <c r="D31" s="302"/>
      <c r="E31" s="303"/>
      <c r="F31" s="40"/>
      <c r="G31" s="40"/>
      <c r="H31" s="40"/>
      <c r="I31" s="40"/>
      <c r="J31" s="40"/>
    </row>
    <row r="32" ht="15.6" spans="2:14">
      <c r="B32" s="187" t="s">
        <v>377</v>
      </c>
      <c r="C32" s="187"/>
      <c r="D32" s="187"/>
      <c r="E32" s="187"/>
      <c r="F32" s="209">
        <f>G32+H32+I32+J32</f>
        <v>11693.1</v>
      </c>
      <c r="G32" s="209">
        <f>G33+G35+G37+G43+G47+G49+G51+G53+G55+G57</f>
        <v>2136.58288659794</v>
      </c>
      <c r="H32" s="209">
        <f>H33+H35+H37+H43+H47+H49+H51+H53+H55+H57</f>
        <v>3060.76577319588</v>
      </c>
      <c r="I32" s="209">
        <f>I33+I35+I37+I43+I47+I49+I51+I53+I55+I57</f>
        <v>2940.10762886598</v>
      </c>
      <c r="J32" s="209">
        <f>J33+J35+J37+J43+J47+J49+J51+J53+J55+J57</f>
        <v>3555.64371134021</v>
      </c>
      <c r="K32" s="57">
        <v>12993.1</v>
      </c>
      <c r="L32" s="57">
        <v>1300</v>
      </c>
      <c r="M32" s="57">
        <f>K32-L32</f>
        <v>11693.1</v>
      </c>
      <c r="N32" s="57">
        <f>F32-M32</f>
        <v>0</v>
      </c>
    </row>
    <row r="33" ht="15.6" spans="2:18">
      <c r="B33" s="308">
        <v>211</v>
      </c>
      <c r="C33" s="308"/>
      <c r="D33" s="308"/>
      <c r="E33" s="308"/>
      <c r="F33" s="306">
        <f>G33+H33+I33+J33</f>
        <v>613.8</v>
      </c>
      <c r="G33" s="306">
        <f>G34</f>
        <v>128.4</v>
      </c>
      <c r="H33" s="306">
        <f>H34</f>
        <v>228.5</v>
      </c>
      <c r="I33" s="306">
        <f>I34</f>
        <v>128.5</v>
      </c>
      <c r="J33" s="306">
        <f>J34</f>
        <v>128.4</v>
      </c>
      <c r="K33" s="57">
        <f>G33+G35+G37+G43+G47+G49+G51+G53+G55+G57</f>
        <v>2136.58288659794</v>
      </c>
      <c r="M33" s="57">
        <f>I33+I35+I37+I43+I47+I49+I51+I53+I55+I57</f>
        <v>2940.10762886598</v>
      </c>
    </row>
    <row r="34" spans="2:18">
      <c r="B34" s="40">
        <v>2111</v>
      </c>
      <c r="C34" s="301" t="s">
        <v>419</v>
      </c>
      <c r="D34" s="302"/>
      <c r="E34" s="303"/>
      <c r="F34" s="309">
        <f>G34+H34+I34+J34</f>
        <v>613.8</v>
      </c>
      <c r="G34" s="42">
        <f>'клуб. биб '!G108+'клуб. биб '!G33+аппа!G37</f>
        <v>128.4</v>
      </c>
      <c r="H34" s="42">
        <f>'клуб. биб '!H108+'клуб. биб '!H33+аппа!H37</f>
        <v>228.5</v>
      </c>
      <c r="I34" s="42">
        <f>'клуб. биб '!I108+'клуб. биб '!I33+аппа!I37</f>
        <v>128.5</v>
      </c>
      <c r="J34" s="42">
        <f>'клуб. биб '!J108+'клуб. биб '!J33+аппа!J37</f>
        <v>128.4</v>
      </c>
      <c r="K34" s="57"/>
    </row>
    <row r="35" ht="15.6" spans="2:18">
      <c r="B35" s="187">
        <v>212</v>
      </c>
      <c r="C35" s="187"/>
      <c r="D35" s="187"/>
      <c r="E35" s="187"/>
      <c r="F35" s="306">
        <f>F36</f>
        <v>84</v>
      </c>
      <c r="G35" s="306">
        <f>G36</f>
        <v>17.5</v>
      </c>
      <c r="H35" s="306">
        <f>H36</f>
        <v>31.4</v>
      </c>
      <c r="I35" s="306">
        <f>I36</f>
        <v>17.6</v>
      </c>
      <c r="J35" s="306">
        <f>J36</f>
        <v>17.5</v>
      </c>
      <c r="L35" s="57"/>
    </row>
    <row r="36" spans="2:18">
      <c r="B36" s="40">
        <v>2121</v>
      </c>
      <c r="C36" s="301" t="s">
        <v>420</v>
      </c>
      <c r="D36" s="302"/>
      <c r="E36" s="303"/>
      <c r="F36" s="76">
        <f>G36+H36+I36+J36</f>
        <v>84</v>
      </c>
      <c r="G36" s="42">
        <f>'клуб. биб '!G110+'клуб. биб '!G35+аппа!G39</f>
        <v>17.5</v>
      </c>
      <c r="H36" s="42">
        <f>'клуб. биб '!H110+'клуб. биб '!H35+аппа!H39</f>
        <v>31.4</v>
      </c>
      <c r="I36" s="42">
        <f>'клуб. биб '!I110+'клуб. биб '!I35+аппа!I39</f>
        <v>17.6</v>
      </c>
      <c r="J36" s="42">
        <f>'клуб. биб '!J110+'клуб. биб '!J35+аппа!J39</f>
        <v>17.5</v>
      </c>
    </row>
    <row r="37" ht="15.6" spans="2:18">
      <c r="B37" s="187">
        <v>221</v>
      </c>
      <c r="C37" s="187"/>
      <c r="D37" s="187"/>
      <c r="E37" s="187"/>
      <c r="F37" s="27">
        <f>F38+F39+F40+F41+F42</f>
        <v>4198.7</v>
      </c>
      <c r="G37" s="306">
        <f>G38+G39+G40+G41+G42</f>
        <v>868.382886597938</v>
      </c>
      <c r="H37" s="306">
        <f>H38+H39+H40+H41+H42</f>
        <v>1020.36577319588</v>
      </c>
      <c r="I37" s="306">
        <f>I38+I39+I40+I41+I42</f>
        <v>1117.40762886598</v>
      </c>
      <c r="J37" s="306">
        <f>J38+J39+J40+J41+J42</f>
        <v>1192.54371134021</v>
      </c>
    </row>
    <row r="38" spans="2:18">
      <c r="B38" s="40">
        <v>2211</v>
      </c>
      <c r="C38" s="301" t="s">
        <v>421</v>
      </c>
      <c r="D38" s="302"/>
      <c r="E38" s="303"/>
      <c r="F38" s="40">
        <f>G38+H38+I38+J38</f>
        <v>326</v>
      </c>
      <c r="G38" s="40">
        <f>'клуб. биб '!G37+'клуб. биб '!G112+аппа!G41</f>
        <v>81.5</v>
      </c>
      <c r="H38" s="40">
        <f>'клуб. биб '!H37+'клуб. биб '!H112+аппа!H41</f>
        <v>81.6</v>
      </c>
      <c r="I38" s="40">
        <f>'клуб. биб '!I37+'клуб. биб '!I112+аппа!I41</f>
        <v>81.5</v>
      </c>
      <c r="J38" s="40">
        <f>'клуб. биб '!J37+'клуб. биб '!J112+аппа!J41</f>
        <v>81.4</v>
      </c>
    </row>
    <row r="39" spans="2:18">
      <c r="B39" s="40">
        <v>2212</v>
      </c>
      <c r="C39" s="301" t="s">
        <v>392</v>
      </c>
      <c r="D39" s="302"/>
      <c r="E39" s="303"/>
      <c r="F39" s="40">
        <f>G39+H39+I39+J39</f>
        <v>0</v>
      </c>
      <c r="G39" s="40">
        <f>аппа!G42</f>
        <v>0</v>
      </c>
      <c r="H39" s="40">
        <f>аппа!H42</f>
        <v>0</v>
      </c>
      <c r="I39" s="40">
        <f>аппа!I42</f>
        <v>0</v>
      </c>
      <c r="J39" s="40">
        <f>аппа!J42</f>
        <v>0</v>
      </c>
    </row>
    <row r="40" spans="2:18">
      <c r="B40" s="40">
        <v>2214</v>
      </c>
      <c r="C40" s="301" t="s">
        <v>436</v>
      </c>
      <c r="D40" s="302"/>
      <c r="E40" s="303"/>
      <c r="F40" s="40">
        <f>G40+H40+I40+J40</f>
        <v>400</v>
      </c>
      <c r="G40" s="42">
        <f>аппа!G43</f>
        <v>100</v>
      </c>
      <c r="H40" s="42">
        <f>аппа!H43</f>
        <v>100</v>
      </c>
      <c r="I40" s="42">
        <f>аппа!I43</f>
        <v>100</v>
      </c>
      <c r="J40" s="42">
        <f>аппа!J43</f>
        <v>100</v>
      </c>
    </row>
    <row r="41" spans="2:18">
      <c r="B41" s="40">
        <v>2215</v>
      </c>
      <c r="C41" s="301" t="s">
        <v>378</v>
      </c>
      <c r="D41" s="302"/>
      <c r="E41" s="303"/>
      <c r="F41" s="40">
        <f>G41+H41+I41+J41</f>
        <v>3472.7</v>
      </c>
      <c r="G41" s="42">
        <f>'мек. сад'!G31+'мек. сад'!G91+'клуб. биб '!G38+'клуб. биб '!G113+аппа!G44+'жайыт '!G28</f>
        <v>686.882886597938</v>
      </c>
      <c r="H41" s="42">
        <f>'мек. сад'!H31+'мек. сад'!H91+'клуб. биб '!H38+'клуб. биб '!H113+аппа!H44+'жайыт '!H28</f>
        <v>838.765773195876</v>
      </c>
      <c r="I41" s="42">
        <f>'мек. сад'!I31+'мек. сад'!I91+'клуб. биб '!I38+'клуб. биб '!I113+аппа!I44+'жайыт '!I28</f>
        <v>935.907628865979</v>
      </c>
      <c r="J41" s="42">
        <f>'мек. сад'!J31+'мек. сад'!J91+'клуб. биб '!J38+'клуб. биб '!J113+аппа!J44+'жайыт '!J28</f>
        <v>1011.14371134021</v>
      </c>
      <c r="O41" s="57">
        <f>'мек. сад'!G31+'мек. сад'!G91+'клуб. биб '!G38+'клуб. биб '!G113+аппа!G44+'жайыт '!G28</f>
        <v>686.882886597938</v>
      </c>
      <c r="P41" s="57">
        <f>'мек. сад'!H31+'мек. сад'!H91+'клуб. биб '!H38+'клуб. биб '!H113+аппа!H44+'жайыт '!H28</f>
        <v>838.765773195876</v>
      </c>
      <c r="Q41" s="57">
        <f>'мек. сад'!I31+'мек. сад'!I91+'клуб. биб '!I38+'клуб. биб '!I113+аппа!I44+'жайыт '!I28</f>
        <v>935.907628865979</v>
      </c>
      <c r="R41" s="57">
        <f>'мек. сад'!J31+'мек. сад'!J91+'клуб. биб '!J38+'клуб. биб '!J113+аппа!J44+'жайыт '!J28</f>
        <v>1011.14371134021</v>
      </c>
    </row>
    <row r="42" spans="2:18">
      <c r="B42" s="40">
        <v>2218</v>
      </c>
      <c r="C42" s="301" t="s">
        <v>394</v>
      </c>
      <c r="D42" s="302"/>
      <c r="E42" s="303"/>
      <c r="F42" s="40">
        <f>G42+H42+I42+J42</f>
        <v>0</v>
      </c>
      <c r="G42" s="42">
        <f>'мек. сад'!G92</f>
        <v>0</v>
      </c>
      <c r="H42" s="42">
        <f>'мек. сад'!H92</f>
        <v>0</v>
      </c>
      <c r="I42" s="42">
        <f>'мек. сад'!I92</f>
        <v>0</v>
      </c>
      <c r="J42" s="42">
        <f>'мек. сад'!J92</f>
        <v>0</v>
      </c>
    </row>
    <row r="43" ht="15.6" spans="2:18">
      <c r="B43" s="187">
        <v>222</v>
      </c>
      <c r="C43" s="187"/>
      <c r="D43" s="187"/>
      <c r="E43" s="187"/>
      <c r="F43" s="306">
        <f>F44+F45+F46</f>
        <v>1185</v>
      </c>
      <c r="G43" s="306">
        <f>G44+G45+G46</f>
        <v>235</v>
      </c>
      <c r="H43" s="306">
        <f>H44+H45+H46</f>
        <v>310</v>
      </c>
      <c r="I43" s="306">
        <f>I44+I45+I46</f>
        <v>425</v>
      </c>
      <c r="J43" s="27">
        <f>J44+J45+J46</f>
        <v>215</v>
      </c>
    </row>
    <row r="44" spans="2:18">
      <c r="B44" s="40">
        <v>2221</v>
      </c>
      <c r="C44" s="301" t="s">
        <v>379</v>
      </c>
      <c r="D44" s="302"/>
      <c r="E44" s="303"/>
      <c r="F44" s="42">
        <f>G44+H44+I44+J44</f>
        <v>500</v>
      </c>
      <c r="G44" s="42">
        <f>'мек. сад'!G34+'мек. сад'!G94+'клуб. биб '!G40</f>
        <v>100</v>
      </c>
      <c r="H44" s="42">
        <f>'мек. сад'!H34+'мек. сад'!H94+'клуб. биб '!H40</f>
        <v>150</v>
      </c>
      <c r="I44" s="42">
        <f>'мек. сад'!I34+'мек. сад'!I94+'клуб. биб '!I40</f>
        <v>250</v>
      </c>
      <c r="J44" s="42">
        <f>'мек. сад'!J34+'мек. сад'!J94+'клуб. биб '!J40</f>
        <v>0</v>
      </c>
      <c r="O44">
        <f>'мек. сад'!G94+'мек. сад'!G34+'клуб. биб '!G40</f>
        <v>100</v>
      </c>
      <c r="P44">
        <f>'мек. сад'!H94+'мек. сад'!H34+'клуб. биб '!H40</f>
        <v>150</v>
      </c>
      <c r="Q44">
        <f>'мек. сад'!I94+'мек. сад'!I34+'клуб. биб '!I40</f>
        <v>250</v>
      </c>
      <c r="R44">
        <f>'мек. сад'!J94+'мек. сад'!J34+'клуб. биб '!J40</f>
        <v>0</v>
      </c>
    </row>
    <row r="45" spans="2:18">
      <c r="B45" s="40">
        <v>2222</v>
      </c>
      <c r="C45" s="301" t="s">
        <v>380</v>
      </c>
      <c r="D45" s="302"/>
      <c r="E45" s="303"/>
      <c r="F45" s="42">
        <f>G45+H45+I45+J45</f>
        <v>685</v>
      </c>
      <c r="G45" s="40">
        <f>'мек. сад'!G35+'мек. сад'!G95+'клуб. биб '!G41+'клуб. биб '!G115+аппа!G46</f>
        <v>135</v>
      </c>
      <c r="H45" s="40">
        <f>'мек. сад'!H35+'мек. сад'!H95+'клуб. биб '!H41+'клуб. биб '!H115+аппа!H46</f>
        <v>160</v>
      </c>
      <c r="I45" s="40">
        <f>'мек. сад'!I35+'мек. сад'!I95+'клуб. биб '!I41+'клуб. биб '!I115+аппа!I46</f>
        <v>175</v>
      </c>
      <c r="J45" s="40">
        <f>'мек. сад'!J35+'мек. сад'!J95+'клуб. биб '!J41+'клуб. биб '!J115+аппа!J46</f>
        <v>215</v>
      </c>
    </row>
    <row r="46" spans="2:18">
      <c r="B46" s="40">
        <v>2224</v>
      </c>
      <c r="C46" s="301" t="s">
        <v>381</v>
      </c>
      <c r="D46" s="302"/>
      <c r="E46" s="303"/>
      <c r="F46" s="42">
        <f>G46+H46+I46+J46</f>
        <v>0</v>
      </c>
      <c r="G46" s="40">
        <f>'мек. сад'!G36+'мек. сад'!G96+'клуб. биб '!G42+аппа!G47</f>
        <v>0</v>
      </c>
      <c r="H46" s="40">
        <f>'мек. сад'!H36+'мек. сад'!H96+'клуб. биб '!H42+аппа!H47</f>
        <v>0</v>
      </c>
      <c r="I46" s="40">
        <f>'мек. сад'!I36+'мек. сад'!I96+'клуб. биб '!I42+аппа!I47</f>
        <v>0</v>
      </c>
      <c r="J46" s="40">
        <f>'мек. сад'!J36+'мек. сад'!J96+'клуб. биб '!J42+аппа!J47</f>
        <v>0</v>
      </c>
    </row>
    <row r="47" ht="15.6" spans="2:18">
      <c r="B47" s="187">
        <v>223</v>
      </c>
      <c r="C47" s="187"/>
      <c r="D47" s="187"/>
      <c r="E47" s="187"/>
      <c r="F47" s="27">
        <f>F48</f>
        <v>100</v>
      </c>
      <c r="G47" s="306">
        <f>G48</f>
        <v>15</v>
      </c>
      <c r="H47" s="306">
        <f>H48</f>
        <v>25</v>
      </c>
      <c r="I47" s="306">
        <f>I48</f>
        <v>25</v>
      </c>
      <c r="J47" s="306">
        <f>J48</f>
        <v>35</v>
      </c>
    </row>
    <row r="48" spans="2:18">
      <c r="B48" s="40">
        <v>2231</v>
      </c>
      <c r="C48" s="301" t="s">
        <v>382</v>
      </c>
      <c r="D48" s="302"/>
      <c r="E48" s="303"/>
      <c r="F48" s="40">
        <f>G48+H48+I48+J48</f>
        <v>100</v>
      </c>
      <c r="G48" s="42">
        <f>'мек. сад'!G38+'мек. сад'!G98+аппа!G49</f>
        <v>15</v>
      </c>
      <c r="H48" s="42">
        <f>'мек. сад'!H38+'мек. сад'!H98+аппа!H49</f>
        <v>25</v>
      </c>
      <c r="I48" s="42">
        <f>'мек. сад'!I38+'мек. сад'!I98+аппа!I49</f>
        <v>25</v>
      </c>
      <c r="J48" s="42">
        <f>'мек. сад'!J38+'мек. сад'!J98+аппа!J49</f>
        <v>35</v>
      </c>
    </row>
    <row r="49" ht="15.6" spans="2:10">
      <c r="B49" s="187">
        <v>251</v>
      </c>
      <c r="C49" s="187"/>
      <c r="D49" s="187"/>
      <c r="E49" s="187"/>
      <c r="F49" s="306">
        <f>G49+H49+I49+J49</f>
        <v>351.1</v>
      </c>
      <c r="G49" s="306">
        <f>G50</f>
        <v>87.8</v>
      </c>
      <c r="H49" s="306">
        <f>H50</f>
        <v>87.8</v>
      </c>
      <c r="I49" s="306">
        <f>I50</f>
        <v>87.8</v>
      </c>
      <c r="J49" s="306">
        <f>J50</f>
        <v>87.7</v>
      </c>
    </row>
    <row r="50" spans="2:10">
      <c r="B50" s="40">
        <v>2511</v>
      </c>
      <c r="C50" s="301" t="s">
        <v>437</v>
      </c>
      <c r="D50" s="302"/>
      <c r="E50" s="303"/>
      <c r="F50" s="42">
        <f>G50+H50+I50+J50</f>
        <v>351.1</v>
      </c>
      <c r="G50" s="42">
        <f>аппа!G51</f>
        <v>87.8</v>
      </c>
      <c r="H50" s="42">
        <f>аппа!H51</f>
        <v>87.8</v>
      </c>
      <c r="I50" s="42">
        <f>аппа!I51</f>
        <v>87.8</v>
      </c>
      <c r="J50" s="42">
        <f>аппа!J51</f>
        <v>87.7</v>
      </c>
    </row>
    <row r="51" ht="15.6" spans="2:10">
      <c r="B51" s="187">
        <v>262</v>
      </c>
      <c r="C51" s="187"/>
      <c r="D51" s="187"/>
      <c r="E51" s="187"/>
      <c r="F51" s="27">
        <f>F52</f>
        <v>32.5</v>
      </c>
      <c r="G51" s="306">
        <f>G52</f>
        <v>20</v>
      </c>
      <c r="H51" s="306">
        <f>H52</f>
        <v>12.5</v>
      </c>
      <c r="I51" s="306">
        <f>I52</f>
        <v>0</v>
      </c>
      <c r="J51" s="306">
        <f>J52</f>
        <v>0</v>
      </c>
    </row>
    <row r="52" spans="2:10">
      <c r="B52" s="40">
        <v>2621</v>
      </c>
      <c r="C52" s="301" t="s">
        <v>438</v>
      </c>
      <c r="D52" s="302"/>
      <c r="E52" s="303"/>
      <c r="F52" s="40">
        <f>G52+H52+I52+J52</f>
        <v>32.5</v>
      </c>
      <c r="G52" s="42">
        <f>аппа!G53</f>
        <v>20</v>
      </c>
      <c r="H52" s="42">
        <f>аппа!H53</f>
        <v>12.5</v>
      </c>
      <c r="I52" s="42">
        <f>аппа!I53</f>
        <v>0</v>
      </c>
      <c r="J52" s="42">
        <f>аппа!J53</f>
        <v>0</v>
      </c>
    </row>
    <row r="53" ht="15.6" spans="2:10">
      <c r="B53" s="187">
        <v>272</v>
      </c>
      <c r="C53" s="187"/>
      <c r="D53" s="187"/>
      <c r="E53" s="187"/>
      <c r="F53" s="27">
        <f>F54</f>
        <v>100</v>
      </c>
      <c r="G53" s="27">
        <f>G54</f>
        <v>25</v>
      </c>
      <c r="H53" s="27">
        <f>H54</f>
        <v>25</v>
      </c>
      <c r="I53" s="27">
        <f>I54</f>
        <v>25</v>
      </c>
      <c r="J53" s="27">
        <f>J54</f>
        <v>25</v>
      </c>
    </row>
    <row r="54" spans="2:10">
      <c r="B54" s="40">
        <v>2721</v>
      </c>
      <c r="C54" s="301" t="s">
        <v>439</v>
      </c>
      <c r="D54" s="302"/>
      <c r="E54" s="303"/>
      <c r="F54" s="40">
        <f>G54+H54+I54+J54</f>
        <v>100</v>
      </c>
      <c r="G54" s="40">
        <f>аппа!G55</f>
        <v>25</v>
      </c>
      <c r="H54" s="40">
        <f>аппа!H55</f>
        <v>25</v>
      </c>
      <c r="I54" s="40">
        <f>аппа!I55</f>
        <v>25</v>
      </c>
      <c r="J54" s="40">
        <f>аппа!J55</f>
        <v>25</v>
      </c>
    </row>
    <row r="55" ht="15.6" spans="2:10">
      <c r="B55" s="187">
        <v>282</v>
      </c>
      <c r="C55" s="187"/>
      <c r="D55" s="187"/>
      <c r="E55" s="187"/>
      <c r="F55" s="27">
        <f>F56</f>
        <v>578.9</v>
      </c>
      <c r="G55" s="306">
        <f>G56</f>
        <v>144.8</v>
      </c>
      <c r="H55" s="306">
        <f>H56</f>
        <v>120.2</v>
      </c>
      <c r="I55" s="306">
        <f>I56</f>
        <v>144.7</v>
      </c>
      <c r="J55" s="306">
        <f>J56</f>
        <v>169.2</v>
      </c>
    </row>
    <row r="56" spans="2:10">
      <c r="B56" s="40">
        <v>2824</v>
      </c>
      <c r="C56" s="301" t="s">
        <v>440</v>
      </c>
      <c r="D56" s="302"/>
      <c r="E56" s="303"/>
      <c r="F56" s="40">
        <f>G56+H56+I56+J56</f>
        <v>578.9</v>
      </c>
      <c r="G56" s="42">
        <f>аппа!G57</f>
        <v>144.8</v>
      </c>
      <c r="H56" s="42">
        <f>аппа!H57</f>
        <v>120.2</v>
      </c>
      <c r="I56" s="42">
        <f>аппа!I57</f>
        <v>144.7</v>
      </c>
      <c r="J56" s="42">
        <f>аппа!J57</f>
        <v>169.2</v>
      </c>
    </row>
    <row r="57" ht="15.6" spans="2:10">
      <c r="B57" s="184">
        <v>311</v>
      </c>
      <c r="C57" s="185"/>
      <c r="D57" s="185"/>
      <c r="E57" s="186"/>
      <c r="F57" s="306">
        <f>F58+F59</f>
        <v>4449.1</v>
      </c>
      <c r="G57" s="306">
        <f>G58+G59</f>
        <v>594.7</v>
      </c>
      <c r="H57" s="27">
        <f>H58+H59</f>
        <v>1200</v>
      </c>
      <c r="I57" s="306">
        <f>I58+I59</f>
        <v>969.1</v>
      </c>
      <c r="J57" s="306">
        <f>J58+J59</f>
        <v>1685.3</v>
      </c>
    </row>
    <row r="58" ht="21.75" customHeight="1" spans="2:10">
      <c r="B58" s="40">
        <v>3111</v>
      </c>
      <c r="C58" s="310" t="s">
        <v>457</v>
      </c>
      <c r="D58" s="311"/>
      <c r="E58" s="312"/>
      <c r="F58" s="42">
        <f>G58+H58+I58+J58</f>
        <v>2700</v>
      </c>
      <c r="G58" s="42">
        <f>аппа!G59</f>
        <v>500</v>
      </c>
      <c r="H58" s="42">
        <f>аппа!H59</f>
        <v>1000</v>
      </c>
      <c r="I58" s="42">
        <f>аппа!I59</f>
        <v>239.1</v>
      </c>
      <c r="J58" s="42">
        <f>аппа!J59</f>
        <v>960.9</v>
      </c>
    </row>
    <row r="59" ht="16.5" customHeight="1" spans="2:10">
      <c r="B59" s="40">
        <v>3112</v>
      </c>
      <c r="C59" s="301" t="s">
        <v>458</v>
      </c>
      <c r="D59" s="302"/>
      <c r="E59" s="303"/>
      <c r="F59" s="42">
        <f>G59+H59+I59+J59</f>
        <v>1749.1</v>
      </c>
      <c r="G59" s="40">
        <f>'мек. сад'!G40+'мек. сад'!G100+'клуб. биб '!G44+'клуб. биб '!G118+аппа!G60</f>
        <v>94.7</v>
      </c>
      <c r="H59" s="40">
        <f>'мек. сад'!H40+'мек. сад'!H100+'клуб. биб '!H44+'клуб. биб '!H118+аппа!H60</f>
        <v>200</v>
      </c>
      <c r="I59" s="40">
        <f>'мек. сад'!I40+'мек. сад'!I100+'клуб. биб '!I44+'клуб. биб '!I118+аппа!I60</f>
        <v>730</v>
      </c>
      <c r="J59" s="40">
        <f>'мек. сад'!J40+'мек. сад'!J100+'клуб. биб '!J44+'клуб. биб '!J118+аппа!J60</f>
        <v>724.4</v>
      </c>
    </row>
    <row r="60" ht="25.5" customHeight="1" spans="2:10">
      <c r="B60" s="1"/>
      <c r="C60" s="1"/>
      <c r="D60" s="1" t="s">
        <v>385</v>
      </c>
      <c r="E60" s="1"/>
      <c r="F60" s="1"/>
      <c r="G60" s="1"/>
      <c r="H60" s="1"/>
      <c r="I60" s="1"/>
      <c r="J60" s="1"/>
    </row>
    <row r="61" ht="33" customHeight="1" spans="2:10">
      <c r="B61" s="1"/>
      <c r="C61" s="1"/>
      <c r="D61" s="1" t="s">
        <v>398</v>
      </c>
      <c r="E61" s="1"/>
      <c r="F61" s="1"/>
      <c r="G61" s="1"/>
      <c r="H61" s="1"/>
      <c r="I61" s="1"/>
      <c r="J61" s="1" t="s">
        <v>459</v>
      </c>
    </row>
    <row r="62" ht="13.5" customHeight="1" spans="2:10">
      <c r="B62" s="1"/>
      <c r="C62" s="1"/>
      <c r="D62" s="1"/>
      <c r="E62" s="1"/>
      <c r="F62" s="1"/>
      <c r="G62" s="1"/>
      <c r="H62" s="1"/>
      <c r="I62" s="1"/>
      <c r="J62" s="1"/>
    </row>
    <row r="63" ht="13.5" customHeight="1" spans="2:10">
      <c r="B63" s="1"/>
      <c r="C63" s="1"/>
      <c r="D63" s="1"/>
      <c r="E63" s="1"/>
      <c r="F63" s="1"/>
      <c r="G63" s="1"/>
      <c r="H63" s="1"/>
      <c r="I63" s="1"/>
      <c r="J63" s="1"/>
    </row>
    <row r="64" ht="12" customHeight="1" spans="2:10">
      <c r="B64" s="1"/>
      <c r="C64" s="1"/>
      <c r="D64" s="1"/>
      <c r="E64" s="1"/>
      <c r="F64" s="1" t="s">
        <v>347</v>
      </c>
      <c r="G64" s="1"/>
      <c r="H64" s="1"/>
      <c r="I64" s="1"/>
      <c r="J64" s="1"/>
    </row>
    <row r="65" ht="12.75" customHeight="1" spans="2:12">
      <c r="B65" s="1"/>
      <c r="C65" s="1"/>
      <c r="D65" s="1"/>
      <c r="E65" s="1" t="s">
        <v>348</v>
      </c>
      <c r="F65" s="1"/>
      <c r="G65" s="1"/>
      <c r="H65" s="1"/>
      <c r="I65" s="1"/>
      <c r="J65" s="1"/>
    </row>
    <row r="66" ht="24.75" customHeight="1" spans="2:12">
      <c r="B66" s="1"/>
      <c r="C66" s="1"/>
      <c r="D66" s="1"/>
      <c r="E66" s="278" t="s">
        <v>413</v>
      </c>
      <c r="F66" s="1"/>
      <c r="G66" s="1"/>
      <c r="H66" s="1"/>
      <c r="I66" s="1"/>
      <c r="J66" s="1"/>
    </row>
    <row r="67" ht="16.5" customHeight="1" spans="2:12">
      <c r="B67" s="1"/>
      <c r="C67" s="1"/>
      <c r="D67" s="1"/>
      <c r="E67" s="1" t="s">
        <v>350</v>
      </c>
      <c r="F67" s="1"/>
      <c r="G67" s="1"/>
      <c r="H67" s="1"/>
      <c r="I67" s="1"/>
      <c r="J67" s="1"/>
    </row>
    <row r="68" ht="21" customHeight="1" spans="2:12">
      <c r="B68" s="1"/>
      <c r="C68" s="1"/>
      <c r="D68" s="1"/>
      <c r="E68" s="1" t="s">
        <v>351</v>
      </c>
      <c r="F68" s="1"/>
      <c r="G68" s="1"/>
      <c r="H68" s="1"/>
      <c r="I68" s="1"/>
      <c r="J68" s="1"/>
    </row>
    <row r="69" ht="17.25" customHeight="1" spans="2:12">
      <c r="B69" s="1"/>
      <c r="C69" s="1"/>
      <c r="D69" s="1" t="s">
        <v>352</v>
      </c>
      <c r="E69" s="1"/>
      <c r="F69" s="1"/>
      <c r="G69" s="1"/>
      <c r="H69" s="1"/>
      <c r="I69" s="1"/>
      <c r="J69" s="1"/>
    </row>
    <row r="70" ht="18.75" customHeight="1" spans="2:12">
      <c r="B70" s="8"/>
      <c r="C70" s="279" t="s">
        <v>353</v>
      </c>
      <c r="D70" s="279"/>
      <c r="E70" s="279"/>
      <c r="F70" s="279"/>
      <c r="G70" s="1"/>
      <c r="H70" s="1"/>
      <c r="I70" s="1"/>
      <c r="J70" s="1"/>
    </row>
    <row r="71" ht="12.75" customHeight="1" spans="2:12">
      <c r="B71" s="1"/>
      <c r="C71" s="8" t="s">
        <v>354</v>
      </c>
      <c r="D71" s="8"/>
      <c r="E71" s="8"/>
      <c r="F71" s="8"/>
      <c r="G71" s="8"/>
      <c r="H71" s="1"/>
      <c r="I71" s="1"/>
      <c r="J71" s="1"/>
    </row>
    <row r="72" ht="19.5" customHeight="1" spans="2:12">
      <c r="B72" s="8"/>
      <c r="C72" s="279" t="s">
        <v>452</v>
      </c>
      <c r="D72" s="279"/>
      <c r="E72" s="279"/>
      <c r="F72" s="1"/>
      <c r="G72" s="1"/>
      <c r="H72" s="1"/>
      <c r="I72" s="1"/>
      <c r="J72" s="1"/>
    </row>
    <row r="73" ht="19.5" customHeight="1" spans="2:12">
      <c r="B73" s="8"/>
      <c r="C73" s="8" t="s">
        <v>356</v>
      </c>
      <c r="D73" s="1"/>
      <c r="E73" s="1"/>
      <c r="F73" s="1"/>
      <c r="G73" s="1"/>
      <c r="H73" s="1"/>
      <c r="I73" s="1"/>
      <c r="J73" s="1"/>
    </row>
    <row r="74" spans="2:12">
      <c r="B74" s="313" t="s">
        <v>397</v>
      </c>
      <c r="C74" s="313"/>
      <c r="D74" s="313"/>
      <c r="E74" s="313"/>
      <c r="F74" s="313"/>
      <c r="G74" s="313"/>
      <c r="H74" s="313"/>
      <c r="I74" s="313"/>
      <c r="J74" s="313"/>
    </row>
    <row r="75" spans="2:12">
      <c r="B75" s="284" t="s">
        <v>364</v>
      </c>
      <c r="C75" s="285" t="s">
        <v>365</v>
      </c>
      <c r="D75" s="285"/>
      <c r="E75" s="286"/>
      <c r="F75" s="314" t="s">
        <v>366</v>
      </c>
      <c r="G75" s="287" t="s">
        <v>367</v>
      </c>
      <c r="H75" s="285" t="s">
        <v>368</v>
      </c>
      <c r="I75" s="288" t="s">
        <v>369</v>
      </c>
      <c r="J75" s="287" t="s">
        <v>370</v>
      </c>
    </row>
    <row r="76" spans="2:12">
      <c r="B76" s="315" t="s">
        <v>371</v>
      </c>
      <c r="C76" s="279" t="s">
        <v>372</v>
      </c>
      <c r="D76" s="279"/>
      <c r="E76" s="290"/>
      <c r="F76" s="279"/>
      <c r="G76" s="39"/>
      <c r="H76" s="279"/>
      <c r="I76" s="291"/>
      <c r="J76" s="39"/>
    </row>
    <row r="77" spans="2:12">
      <c r="B77" s="14" t="s">
        <v>384</v>
      </c>
      <c r="C77" s="15"/>
      <c r="D77" s="15"/>
      <c r="E77" s="16"/>
      <c r="F77" s="306">
        <f>G77+H77+I77+J77</f>
        <v>28946.2</v>
      </c>
      <c r="G77" s="306">
        <f>G78+G80+G82+G88+G92+G94+G96+G98+G100+G102+G105</f>
        <v>6449.88288659794</v>
      </c>
      <c r="H77" s="306">
        <f t="shared" ref="H77:J77" si="3">H78+H80+H82+H88+H92+H94+H96+H98+H100+H102+H105</f>
        <v>7373.96577319588</v>
      </c>
      <c r="I77" s="306">
        <f t="shared" si="3"/>
        <v>7253.40762886598</v>
      </c>
      <c r="J77" s="306">
        <f t="shared" si="3"/>
        <v>7868.94371134021</v>
      </c>
    </row>
    <row r="78" spans="2:12">
      <c r="B78" s="160">
        <v>211</v>
      </c>
      <c r="C78" s="161"/>
      <c r="D78" s="161"/>
      <c r="E78" s="162"/>
      <c r="F78" s="306">
        <f>F79</f>
        <v>11557.3</v>
      </c>
      <c r="G78" s="306">
        <f>G79</f>
        <v>3077.9</v>
      </c>
      <c r="H78" s="306">
        <f>H79</f>
        <v>3104</v>
      </c>
      <c r="I78" s="306">
        <f>I79</f>
        <v>2688.8</v>
      </c>
      <c r="J78" s="306">
        <f>J79</f>
        <v>2686.6</v>
      </c>
    </row>
    <row r="79" spans="2:12">
      <c r="B79" s="296">
        <v>2111</v>
      </c>
      <c r="C79" s="1" t="s">
        <v>419</v>
      </c>
      <c r="D79" s="1"/>
      <c r="E79" s="297"/>
      <c r="F79" s="42">
        <f>F18+F34</f>
        <v>11557.3</v>
      </c>
      <c r="G79" s="42">
        <f>G18+G34</f>
        <v>3077.9</v>
      </c>
      <c r="H79" s="42">
        <f>H18+H34</f>
        <v>3104</v>
      </c>
      <c r="I79" s="42">
        <f>I18+I34</f>
        <v>2688.8</v>
      </c>
      <c r="J79" s="42">
        <f>J18+J34</f>
        <v>2686.6</v>
      </c>
      <c r="L79" s="57">
        <f>G79+H79+I79</f>
        <v>8870.7</v>
      </c>
    </row>
    <row r="80" spans="2:12">
      <c r="B80" s="160">
        <v>212</v>
      </c>
      <c r="C80" s="161"/>
      <c r="D80" s="161"/>
      <c r="E80" s="162"/>
      <c r="F80" s="306">
        <f>F81</f>
        <v>1681.2</v>
      </c>
      <c r="G80" s="306">
        <f>G81</f>
        <v>456.4</v>
      </c>
      <c r="H80" s="306">
        <f>H81</f>
        <v>464.3</v>
      </c>
      <c r="I80" s="306">
        <f>I81</f>
        <v>370.5</v>
      </c>
      <c r="J80" s="306">
        <f>J81</f>
        <v>390</v>
      </c>
      <c r="L80" s="57">
        <f t="shared" ref="L80:L104" si="4">G80+H80+I80</f>
        <v>1291.2</v>
      </c>
    </row>
    <row r="81" spans="2:12">
      <c r="B81" s="40">
        <v>2121</v>
      </c>
      <c r="C81" s="298" t="s">
        <v>420</v>
      </c>
      <c r="D81" s="298"/>
      <c r="E81" s="299"/>
      <c r="F81" s="42">
        <f>F20+F36</f>
        <v>1681.2</v>
      </c>
      <c r="G81" s="42">
        <f>G20+G36</f>
        <v>456.4</v>
      </c>
      <c r="H81" s="42">
        <f>H20+H36</f>
        <v>464.3</v>
      </c>
      <c r="I81" s="42">
        <f>I20+I36</f>
        <v>370.5</v>
      </c>
      <c r="J81" s="42">
        <f>J20+J36</f>
        <v>390</v>
      </c>
      <c r="L81" s="57">
        <f t="shared" si="4"/>
        <v>1291.2</v>
      </c>
    </row>
    <row r="82" ht="15.6" spans="2:12">
      <c r="B82" s="292">
        <v>221</v>
      </c>
      <c r="C82" s="293"/>
      <c r="D82" s="293"/>
      <c r="E82" s="294"/>
      <c r="F82" s="295">
        <f>F83+F84+F85+F86+F87</f>
        <v>6197.8</v>
      </c>
      <c r="G82" s="295">
        <f>G83+G84+G85+G86+G87</f>
        <v>1517.88288659794</v>
      </c>
      <c r="H82" s="295">
        <f>H83+H84+H85+H86+H87</f>
        <v>1477.36577319588</v>
      </c>
      <c r="I82" s="295">
        <f>I83+I84+I85+I86+I87</f>
        <v>1138.70762886598</v>
      </c>
      <c r="J82" s="295">
        <f>J83+J84+J85+J86+J87</f>
        <v>2063.84371134021</v>
      </c>
      <c r="L82" s="57">
        <f t="shared" si="4"/>
        <v>4133.95628865979</v>
      </c>
    </row>
    <row r="83" spans="2:12">
      <c r="B83" s="296">
        <v>2211</v>
      </c>
      <c r="C83" s="1" t="s">
        <v>421</v>
      </c>
      <c r="D83" s="1"/>
      <c r="E83" s="297"/>
      <c r="F83" s="42">
        <f>G83+H83+I83+J83</f>
        <v>326</v>
      </c>
      <c r="G83" s="42">
        <f>G38</f>
        <v>81.5</v>
      </c>
      <c r="H83" s="42">
        <f>H38</f>
        <v>81.6</v>
      </c>
      <c r="I83" s="42">
        <f>I38</f>
        <v>81.5</v>
      </c>
      <c r="J83" s="42">
        <f>J38</f>
        <v>81.4</v>
      </c>
      <c r="L83" s="57">
        <f t="shared" si="4"/>
        <v>244.6</v>
      </c>
    </row>
    <row r="84" spans="2:12">
      <c r="B84" s="40">
        <v>2212</v>
      </c>
      <c r="C84" s="298" t="s">
        <v>392</v>
      </c>
      <c r="D84" s="316"/>
      <c r="E84" s="299"/>
      <c r="F84" s="42">
        <f>G84+H84+I84+J84</f>
        <v>85.2</v>
      </c>
      <c r="G84" s="42">
        <f>G22+G39</f>
        <v>21.3</v>
      </c>
      <c r="H84" s="42">
        <f>H22+H39</f>
        <v>21.3</v>
      </c>
      <c r="I84" s="42">
        <f>I22+I39</f>
        <v>21.3</v>
      </c>
      <c r="J84" s="42">
        <f>J22+J39</f>
        <v>21.3</v>
      </c>
      <c r="L84" s="57">
        <f t="shared" si="4"/>
        <v>63.9</v>
      </c>
    </row>
    <row r="85" spans="2:12">
      <c r="B85" s="296">
        <v>2214</v>
      </c>
      <c r="C85" s="1" t="s">
        <v>436</v>
      </c>
      <c r="D85" s="1"/>
      <c r="E85" s="297"/>
      <c r="F85" s="42">
        <f>G85+H85+I85+J85</f>
        <v>400</v>
      </c>
      <c r="G85" s="42">
        <f t="shared" ref="G85:J87" si="5">G40</f>
        <v>100</v>
      </c>
      <c r="H85" s="42">
        <f t="shared" si="5"/>
        <v>100</v>
      </c>
      <c r="I85" s="42">
        <f t="shared" si="5"/>
        <v>100</v>
      </c>
      <c r="J85" s="42">
        <f t="shared" si="5"/>
        <v>100</v>
      </c>
      <c r="L85" s="57">
        <f t="shared" si="4"/>
        <v>300</v>
      </c>
    </row>
    <row r="86" spans="2:12">
      <c r="B86" s="40">
        <v>2215</v>
      </c>
      <c r="C86" s="298" t="s">
        <v>378</v>
      </c>
      <c r="D86" s="298"/>
      <c r="E86" s="299"/>
      <c r="F86" s="42">
        <f>G86+H86+I86+J86</f>
        <v>5386.6</v>
      </c>
      <c r="G86" s="42">
        <f>G23+G41</f>
        <v>1315.08288659794</v>
      </c>
      <c r="H86" s="42">
        <f>H23+H41</f>
        <v>1274.46577319588</v>
      </c>
      <c r="I86" s="42">
        <f>I23+I41</f>
        <v>935.907628865979</v>
      </c>
      <c r="J86" s="42">
        <f>J23+J41</f>
        <v>1861.14371134021</v>
      </c>
      <c r="L86" s="57">
        <f t="shared" si="4"/>
        <v>3525.45628865979</v>
      </c>
    </row>
    <row r="87" spans="2:12">
      <c r="B87" s="40">
        <v>2218</v>
      </c>
      <c r="C87" s="298" t="s">
        <v>394</v>
      </c>
      <c r="D87" s="298"/>
      <c r="E87" s="299"/>
      <c r="F87" s="42">
        <f>G87+H87+I87+J87</f>
        <v>0</v>
      </c>
      <c r="G87" s="42">
        <f t="shared" si="5"/>
        <v>0</v>
      </c>
      <c r="H87" s="42">
        <f t="shared" si="5"/>
        <v>0</v>
      </c>
      <c r="I87" s="42">
        <f t="shared" si="5"/>
        <v>0</v>
      </c>
      <c r="J87" s="42">
        <f t="shared" si="5"/>
        <v>0</v>
      </c>
      <c r="L87" s="57">
        <f t="shared" si="4"/>
        <v>0</v>
      </c>
    </row>
    <row r="88" ht="15.6" spans="2:12">
      <c r="B88" s="292">
        <v>222</v>
      </c>
      <c r="C88" s="293"/>
      <c r="D88" s="293"/>
      <c r="E88" s="294"/>
      <c r="F88" s="317">
        <f>F89+F90+F91</f>
        <v>3552</v>
      </c>
      <c r="G88" s="317">
        <f>G89+G90+G91</f>
        <v>333.6</v>
      </c>
      <c r="H88" s="317">
        <f>H89+H90+H91</f>
        <v>857.8</v>
      </c>
      <c r="I88" s="317">
        <f>I89+I90+I91</f>
        <v>1803.8</v>
      </c>
      <c r="J88" s="317">
        <f>J89+J90+J91</f>
        <v>556.8</v>
      </c>
      <c r="L88" s="57">
        <f t="shared" si="4"/>
        <v>2995.2</v>
      </c>
    </row>
    <row r="89" spans="2:12">
      <c r="B89" s="40">
        <v>2221</v>
      </c>
      <c r="C89" s="298" t="s">
        <v>379</v>
      </c>
      <c r="D89" s="298"/>
      <c r="E89" s="299"/>
      <c r="F89" s="42">
        <f>G89+H89+I89+J89</f>
        <v>500</v>
      </c>
      <c r="G89" s="42">
        <f t="shared" ref="G89:J90" si="6">G44</f>
        <v>100</v>
      </c>
      <c r="H89" s="42">
        <f t="shared" si="6"/>
        <v>150</v>
      </c>
      <c r="I89" s="42">
        <f t="shared" si="6"/>
        <v>250</v>
      </c>
      <c r="J89" s="42">
        <f t="shared" si="6"/>
        <v>0</v>
      </c>
      <c r="L89" s="57">
        <f t="shared" si="4"/>
        <v>500</v>
      </c>
    </row>
    <row r="90" spans="2:12">
      <c r="B90" s="40">
        <v>2222</v>
      </c>
      <c r="C90" s="298" t="s">
        <v>380</v>
      </c>
      <c r="D90" s="298"/>
      <c r="E90" s="299"/>
      <c r="F90" s="42">
        <f>G90+H90+I90+J90</f>
        <v>685</v>
      </c>
      <c r="G90" s="42">
        <f t="shared" si="6"/>
        <v>135</v>
      </c>
      <c r="H90" s="42">
        <f t="shared" si="6"/>
        <v>160</v>
      </c>
      <c r="I90" s="42">
        <f t="shared" si="6"/>
        <v>175</v>
      </c>
      <c r="J90" s="42">
        <f t="shared" si="6"/>
        <v>215</v>
      </c>
      <c r="L90" s="57">
        <f t="shared" si="4"/>
        <v>470</v>
      </c>
    </row>
    <row r="91" spans="2:12">
      <c r="B91" s="40">
        <v>2224</v>
      </c>
      <c r="C91" s="298" t="s">
        <v>381</v>
      </c>
      <c r="D91" s="298"/>
      <c r="E91" s="299"/>
      <c r="F91" s="42">
        <f>G91+H91+I91+J91</f>
        <v>2367</v>
      </c>
      <c r="G91" s="42">
        <f>G25+G46</f>
        <v>98.6</v>
      </c>
      <c r="H91" s="42">
        <f>H25+H46</f>
        <v>547.8</v>
      </c>
      <c r="I91" s="42">
        <f>I25+I46</f>
        <v>1378.8</v>
      </c>
      <c r="J91" s="42">
        <f>J25+J46</f>
        <v>341.8</v>
      </c>
      <c r="L91" s="57">
        <f t="shared" si="4"/>
        <v>2025.2</v>
      </c>
    </row>
    <row r="92" ht="15.6" spans="2:12">
      <c r="B92" s="187">
        <v>223</v>
      </c>
      <c r="C92" s="187"/>
      <c r="D92" s="187"/>
      <c r="E92" s="187"/>
      <c r="F92" s="317">
        <f>F93</f>
        <v>100</v>
      </c>
      <c r="G92" s="317">
        <f>G93</f>
        <v>15</v>
      </c>
      <c r="H92" s="317">
        <f>H93</f>
        <v>25</v>
      </c>
      <c r="I92" s="317">
        <f>I93</f>
        <v>25</v>
      </c>
      <c r="J92" s="317">
        <f>J93</f>
        <v>35</v>
      </c>
      <c r="L92" s="57">
        <f t="shared" si="4"/>
        <v>65</v>
      </c>
    </row>
    <row r="93" spans="2:12">
      <c r="B93" s="40">
        <v>2231</v>
      </c>
      <c r="C93" s="298" t="s">
        <v>382</v>
      </c>
      <c r="D93" s="298"/>
      <c r="E93" s="299"/>
      <c r="F93" s="42">
        <f>F48</f>
        <v>100</v>
      </c>
      <c r="G93" s="42">
        <f>G48</f>
        <v>15</v>
      </c>
      <c r="H93" s="42">
        <f>H48</f>
        <v>25</v>
      </c>
      <c r="I93" s="42">
        <f>I48</f>
        <v>25</v>
      </c>
      <c r="J93" s="42">
        <f>J48</f>
        <v>35</v>
      </c>
      <c r="L93" s="57">
        <f t="shared" si="4"/>
        <v>65</v>
      </c>
    </row>
    <row r="94" ht="15.6" spans="2:12">
      <c r="B94" s="318">
        <v>262</v>
      </c>
      <c r="C94" s="319"/>
      <c r="D94" s="319"/>
      <c r="E94" s="320"/>
      <c r="F94" s="209">
        <f>F95</f>
        <v>32.5</v>
      </c>
      <c r="G94" s="209">
        <f>G95</f>
        <v>20</v>
      </c>
      <c r="H94" s="209">
        <f>H95</f>
        <v>12.5</v>
      </c>
      <c r="I94" s="209">
        <f>I95</f>
        <v>0</v>
      </c>
      <c r="J94" s="209">
        <f>J95</f>
        <v>0</v>
      </c>
      <c r="L94" s="57">
        <f t="shared" si="4"/>
        <v>32.5</v>
      </c>
    </row>
    <row r="95" spans="2:12">
      <c r="B95" s="40">
        <v>2621</v>
      </c>
      <c r="C95" s="298" t="s">
        <v>438</v>
      </c>
      <c r="D95" s="298"/>
      <c r="E95" s="299"/>
      <c r="F95" s="42">
        <f>F52</f>
        <v>32.5</v>
      </c>
      <c r="G95" s="42">
        <f>G52</f>
        <v>20</v>
      </c>
      <c r="H95" s="42">
        <f>H52</f>
        <v>12.5</v>
      </c>
      <c r="I95" s="42">
        <f>I52</f>
        <v>0</v>
      </c>
      <c r="J95" s="42">
        <f>J52</f>
        <v>0</v>
      </c>
      <c r="L95" s="57">
        <f t="shared" si="4"/>
        <v>32.5</v>
      </c>
    </row>
    <row r="96" ht="15.6" spans="2:12">
      <c r="B96" s="292">
        <v>251</v>
      </c>
      <c r="C96" s="293"/>
      <c r="D96" s="293"/>
      <c r="E96" s="294"/>
      <c r="F96" s="306">
        <f>G96+H96+I96+J96</f>
        <v>351.1</v>
      </c>
      <c r="G96" s="306">
        <f>G97</f>
        <v>87.8</v>
      </c>
      <c r="H96" s="306">
        <f>H97</f>
        <v>87.8</v>
      </c>
      <c r="I96" s="306">
        <f>I97</f>
        <v>87.8</v>
      </c>
      <c r="J96" s="306">
        <f>J97</f>
        <v>87.7</v>
      </c>
      <c r="L96" s="57">
        <f t="shared" si="4"/>
        <v>263.4</v>
      </c>
    </row>
    <row r="97" spans="2:12">
      <c r="B97" s="40">
        <v>2511</v>
      </c>
      <c r="C97" s="301" t="s">
        <v>437</v>
      </c>
      <c r="D97" s="302"/>
      <c r="E97" s="303"/>
      <c r="F97" s="42">
        <f>G97+H97+I97+J97</f>
        <v>351.1</v>
      </c>
      <c r="G97" s="42">
        <f>G50</f>
        <v>87.8</v>
      </c>
      <c r="H97" s="42">
        <f>H50</f>
        <v>87.8</v>
      </c>
      <c r="I97" s="42">
        <f>I50</f>
        <v>87.8</v>
      </c>
      <c r="J97" s="42">
        <f>J50</f>
        <v>87.7</v>
      </c>
      <c r="L97" s="57">
        <f t="shared" si="4"/>
        <v>263.4</v>
      </c>
    </row>
    <row r="98" ht="15.6" spans="2:12">
      <c r="B98" s="292">
        <v>272</v>
      </c>
      <c r="C98" s="293"/>
      <c r="D98" s="293"/>
      <c r="E98" s="294"/>
      <c r="F98" s="317">
        <f>G98+H98+I98+J98</f>
        <v>100</v>
      </c>
      <c r="G98" s="317">
        <f>G99</f>
        <v>25</v>
      </c>
      <c r="H98" s="317">
        <f>H99</f>
        <v>25</v>
      </c>
      <c r="I98" s="317">
        <f>I99</f>
        <v>25</v>
      </c>
      <c r="J98" s="317">
        <f>J99</f>
        <v>25</v>
      </c>
      <c r="L98" s="57">
        <f t="shared" si="4"/>
        <v>75</v>
      </c>
    </row>
    <row r="99" spans="2:12">
      <c r="B99" s="287">
        <v>2721</v>
      </c>
      <c r="C99" s="285" t="s">
        <v>439</v>
      </c>
      <c r="D99" s="285"/>
      <c r="E99" s="286"/>
      <c r="F99" s="42">
        <f>F54</f>
        <v>100</v>
      </c>
      <c r="G99" s="42">
        <f>G54</f>
        <v>25</v>
      </c>
      <c r="H99" s="42">
        <f>H54</f>
        <v>25</v>
      </c>
      <c r="I99" s="42">
        <f>I54</f>
        <v>25</v>
      </c>
      <c r="J99" s="42">
        <f>J54</f>
        <v>25</v>
      </c>
      <c r="L99" s="57">
        <f t="shared" si="4"/>
        <v>75</v>
      </c>
    </row>
    <row r="100" ht="15.6" spans="2:12">
      <c r="B100" s="292">
        <v>282</v>
      </c>
      <c r="C100" s="293"/>
      <c r="D100" s="293"/>
      <c r="E100" s="294"/>
      <c r="F100" s="317">
        <f>G100+H100+I100+J100</f>
        <v>578.9</v>
      </c>
      <c r="G100" s="317">
        <f>G101</f>
        <v>144.8</v>
      </c>
      <c r="H100" s="317">
        <f>H101</f>
        <v>120.2</v>
      </c>
      <c r="I100" s="317">
        <f>I101</f>
        <v>144.7</v>
      </c>
      <c r="J100" s="317">
        <f>J101</f>
        <v>169.2</v>
      </c>
      <c r="L100" s="57">
        <f t="shared" si="4"/>
        <v>409.7</v>
      </c>
    </row>
    <row r="101" spans="2:12">
      <c r="B101" s="40">
        <v>2824</v>
      </c>
      <c r="C101" s="298" t="s">
        <v>440</v>
      </c>
      <c r="D101" s="298"/>
      <c r="E101" s="299"/>
      <c r="F101" s="42">
        <f>F56</f>
        <v>578.9</v>
      </c>
      <c r="G101" s="42">
        <f>G56</f>
        <v>144.8</v>
      </c>
      <c r="H101" s="42">
        <f>H56</f>
        <v>120.2</v>
      </c>
      <c r="I101" s="42">
        <f>I56</f>
        <v>144.7</v>
      </c>
      <c r="J101" s="42">
        <f>J56</f>
        <v>169.2</v>
      </c>
      <c r="L101" s="57">
        <f t="shared" si="4"/>
        <v>409.7</v>
      </c>
    </row>
    <row r="102" ht="15.6" spans="2:12">
      <c r="B102" s="292">
        <v>311</v>
      </c>
      <c r="C102" s="293"/>
      <c r="D102" s="293"/>
      <c r="E102" s="294"/>
      <c r="F102" s="295">
        <f>G102+H102+I102+J102</f>
        <v>4449.1</v>
      </c>
      <c r="G102" s="295">
        <f>G103+G104</f>
        <v>594.7</v>
      </c>
      <c r="H102" s="295">
        <f>H103+H104</f>
        <v>1200</v>
      </c>
      <c r="I102" s="295">
        <f>I103+I104</f>
        <v>969.1</v>
      </c>
      <c r="J102" s="295">
        <f>J103+J104</f>
        <v>1685.3</v>
      </c>
      <c r="L102" s="57">
        <f t="shared" si="4"/>
        <v>2763.8</v>
      </c>
    </row>
    <row r="103" spans="2:12">
      <c r="B103" s="40">
        <v>3111</v>
      </c>
      <c r="C103" s="298" t="s">
        <v>457</v>
      </c>
      <c r="D103" s="298"/>
      <c r="E103" s="299"/>
      <c r="F103" s="42">
        <f>G103+H103+I103+J103</f>
        <v>2700</v>
      </c>
      <c r="G103" s="42">
        <f t="shared" ref="G103:J104" si="7">G58</f>
        <v>500</v>
      </c>
      <c r="H103" s="42">
        <f t="shared" si="7"/>
        <v>1000</v>
      </c>
      <c r="I103" s="42">
        <f t="shared" si="7"/>
        <v>239.1</v>
      </c>
      <c r="J103" s="42">
        <f t="shared" si="7"/>
        <v>960.9</v>
      </c>
      <c r="L103" s="57">
        <f t="shared" si="4"/>
        <v>1739.1</v>
      </c>
    </row>
    <row r="104" spans="2:12">
      <c r="B104" s="40">
        <v>3112</v>
      </c>
      <c r="C104" s="298" t="s">
        <v>458</v>
      </c>
      <c r="D104" s="298"/>
      <c r="E104" s="299"/>
      <c r="F104" s="42">
        <f>G104+H104+I104+J104</f>
        <v>1749.1</v>
      </c>
      <c r="G104" s="42">
        <f t="shared" si="7"/>
        <v>94.7</v>
      </c>
      <c r="H104" s="42">
        <f t="shared" si="7"/>
        <v>200</v>
      </c>
      <c r="I104" s="42">
        <f t="shared" si="7"/>
        <v>730</v>
      </c>
      <c r="J104" s="42">
        <f t="shared" si="7"/>
        <v>724.4</v>
      </c>
      <c r="L104" s="57">
        <f t="shared" si="4"/>
        <v>1024.7</v>
      </c>
    </row>
    <row r="105" spans="2:12">
      <c r="B105" s="160">
        <v>321</v>
      </c>
      <c r="C105" s="161"/>
      <c r="D105" s="161"/>
      <c r="E105" s="162"/>
      <c r="F105" s="306">
        <f>F106</f>
        <v>346.3</v>
      </c>
      <c r="G105" s="306">
        <f t="shared" ref="G105:J105" si="8">G106</f>
        <v>176.8</v>
      </c>
      <c r="H105" s="306">
        <f t="shared" si="8"/>
        <v>0</v>
      </c>
      <c r="I105" s="306">
        <f t="shared" si="8"/>
        <v>0</v>
      </c>
      <c r="J105" s="306">
        <f t="shared" si="8"/>
        <v>169.5</v>
      </c>
    </row>
    <row r="106" spans="2:12">
      <c r="B106" s="321">
        <v>3214</v>
      </c>
      <c r="C106" s="301" t="s">
        <v>435</v>
      </c>
      <c r="D106" s="161"/>
      <c r="E106" s="161"/>
      <c r="F106" s="42">
        <f>G106+H106+I106+J106</f>
        <v>346.3</v>
      </c>
      <c r="G106" s="307">
        <f>G27</f>
        <v>176.8</v>
      </c>
      <c r="H106" s="307">
        <f t="shared" ref="H106:J106" si="9">H27</f>
        <v>0</v>
      </c>
      <c r="I106" s="307">
        <f t="shared" si="9"/>
        <v>0</v>
      </c>
      <c r="J106" s="307">
        <f t="shared" si="9"/>
        <v>169.5</v>
      </c>
      <c r="K106" s="322"/>
    </row>
    <row r="107" spans="2:12">
      <c r="B107" s="1"/>
      <c r="C107" s="1"/>
      <c r="D107" s="1"/>
      <c r="E107" s="1"/>
      <c r="F107" s="1"/>
      <c r="G107" s="1"/>
      <c r="H107" s="1"/>
      <c r="I107" s="1"/>
      <c r="J107" s="1"/>
    </row>
    <row r="108" ht="26.25" customHeight="1" spans="2:12">
      <c r="B108" s="1"/>
      <c r="C108" s="1" t="s">
        <v>385</v>
      </c>
      <c r="D108" s="1"/>
      <c r="E108" s="1"/>
      <c r="F108" s="1"/>
      <c r="G108" s="1"/>
      <c r="H108" s="1"/>
      <c r="I108" s="1"/>
      <c r="J108" s="1"/>
    </row>
    <row r="109" ht="35.25" customHeight="1" spans="2:12">
      <c r="B109" s="1"/>
      <c r="C109" s="323" t="s">
        <v>460</v>
      </c>
      <c r="D109" s="323"/>
      <c r="E109" s="323"/>
      <c r="F109" s="323"/>
      <c r="G109" s="323"/>
      <c r="H109" s="1"/>
      <c r="I109" s="1"/>
      <c r="J109" s="1"/>
    </row>
  </sheetData>
  <mergeCells count="56">
    <mergeCell ref="B13:E13"/>
    <mergeCell ref="F13:J13"/>
    <mergeCell ref="B16:E16"/>
    <mergeCell ref="B17:E17"/>
    <mergeCell ref="B19:E19"/>
    <mergeCell ref="B21:E21"/>
    <mergeCell ref="C22:E22"/>
    <mergeCell ref="C23:E23"/>
    <mergeCell ref="B24:E24"/>
    <mergeCell ref="C25:E25"/>
    <mergeCell ref="B29:E29"/>
    <mergeCell ref="F29:J29"/>
    <mergeCell ref="C30:E30"/>
    <mergeCell ref="C31:E31"/>
    <mergeCell ref="B32:E32"/>
    <mergeCell ref="B33:E33"/>
    <mergeCell ref="C34:E34"/>
    <mergeCell ref="B35:E35"/>
    <mergeCell ref="C36:E36"/>
    <mergeCell ref="B37:E37"/>
    <mergeCell ref="C38:E38"/>
    <mergeCell ref="C39:E39"/>
    <mergeCell ref="C40:E40"/>
    <mergeCell ref="C41:E41"/>
    <mergeCell ref="C42:E42"/>
    <mergeCell ref="B43:E43"/>
    <mergeCell ref="C44:E44"/>
    <mergeCell ref="C45:E45"/>
    <mergeCell ref="C46:E46"/>
    <mergeCell ref="B47:E47"/>
    <mergeCell ref="C48:E48"/>
    <mergeCell ref="B49:E49"/>
    <mergeCell ref="C50:E50"/>
    <mergeCell ref="B51:E51"/>
    <mergeCell ref="C52:E52"/>
    <mergeCell ref="B53:E53"/>
    <mergeCell ref="C54:E54"/>
    <mergeCell ref="B55:E55"/>
    <mergeCell ref="C56:E56"/>
    <mergeCell ref="B57:E57"/>
    <mergeCell ref="C59:E59"/>
    <mergeCell ref="B74:J74"/>
    <mergeCell ref="B77:E77"/>
    <mergeCell ref="B78:E78"/>
    <mergeCell ref="B80:E80"/>
    <mergeCell ref="B82:E82"/>
    <mergeCell ref="B88:E88"/>
    <mergeCell ref="B92:E92"/>
    <mergeCell ref="B94:E94"/>
    <mergeCell ref="B96:E96"/>
    <mergeCell ref="C97:E97"/>
    <mergeCell ref="B98:E98"/>
    <mergeCell ref="B100:E100"/>
    <mergeCell ref="B102:E102"/>
    <mergeCell ref="B105:E105"/>
    <mergeCell ref="C109:G109"/>
  </mergeCells>
  <pageMargins left="0.7" right="0.7" top="0.75" bottom="0.75" header="0.3" footer="0.3"/>
  <pageSetup paperSize="9" scale="36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D446"/>
  <sheetViews>
    <sheetView workbookViewId="0">
      <selection activeCell="G42" sqref="G42"/>
    </sheetView>
  </sheetViews>
  <sheetFormatPr defaultColWidth="9" defaultRowHeight="14.4" outlineLevelCol="3"/>
  <cols>
    <col min="2" max="2" width="12.4259259259259" customWidth="1"/>
    <col min="3" max="3" width="73.5740740740741" customWidth="1"/>
    <col min="4" max="4" width="27.4259259259259" customWidth="1"/>
    <col min="7" max="7" width="37" customWidth="1"/>
  </cols>
  <sheetData>
    <row r="1" spans="2:4">
      <c r="B1" s="1"/>
      <c r="C1" s="1"/>
      <c r="D1" s="1"/>
    </row>
    <row r="2" spans="2:4">
      <c r="B2" s="1"/>
      <c r="C2" s="177" t="s">
        <v>461</v>
      </c>
      <c r="D2" s="177"/>
    </row>
    <row r="3" spans="2:4">
      <c r="B3" s="1"/>
      <c r="C3" s="177" t="s">
        <v>462</v>
      </c>
      <c r="D3" s="177"/>
    </row>
    <row r="4" spans="2:4">
      <c r="B4" s="1"/>
      <c r="C4" s="177" t="s">
        <v>463</v>
      </c>
      <c r="D4" s="177"/>
    </row>
    <row r="5" spans="2:4">
      <c r="B5" s="1"/>
      <c r="C5" s="246"/>
      <c r="D5" s="246" t="s">
        <v>464</v>
      </c>
    </row>
    <row r="6" hidden="1" spans="2:4">
      <c r="B6" s="1"/>
      <c r="C6" s="1"/>
      <c r="D6" s="1"/>
    </row>
    <row r="7" ht="17.4" spans="2:4">
      <c r="B7" s="134" t="s">
        <v>465</v>
      </c>
      <c r="C7" s="134"/>
      <c r="D7" s="134"/>
    </row>
    <row r="8" ht="18" spans="2:4">
      <c r="B8" s="135"/>
      <c r="C8" s="136" t="s">
        <v>466</v>
      </c>
      <c r="D8" s="135"/>
    </row>
    <row r="9" ht="18" spans="2:4">
      <c r="B9" s="135"/>
      <c r="C9" s="135"/>
      <c r="D9" s="137" t="s">
        <v>467</v>
      </c>
    </row>
    <row r="10" ht="17.4" spans="2:4">
      <c r="B10" s="138">
        <v>1</v>
      </c>
      <c r="C10" s="139" t="s">
        <v>468</v>
      </c>
      <c r="D10" s="140">
        <v>2025</v>
      </c>
    </row>
    <row r="11" ht="18" spans="2:4">
      <c r="B11" s="141"/>
      <c r="C11" s="142" t="s">
        <v>3</v>
      </c>
      <c r="D11" s="140"/>
    </row>
    <row r="12" ht="18" spans="2:4">
      <c r="B12" s="143"/>
      <c r="C12" s="144" t="s">
        <v>11</v>
      </c>
      <c r="D12" s="145">
        <f>D13+D257</f>
        <v>30246.2</v>
      </c>
    </row>
    <row r="13" ht="17.4" spans="2:4">
      <c r="B13" s="146">
        <v>1</v>
      </c>
      <c r="C13" s="147" t="s">
        <v>469</v>
      </c>
      <c r="D13" s="145">
        <f>D14+D268</f>
        <v>12993.1</v>
      </c>
    </row>
    <row r="14" ht="17.4" spans="2:4">
      <c r="B14" s="146">
        <v>11</v>
      </c>
      <c r="C14" s="147" t="s">
        <v>13</v>
      </c>
      <c r="D14" s="145">
        <f>D15+D35</f>
        <v>8718.4</v>
      </c>
    </row>
    <row r="15" ht="18" customHeight="1" spans="2:4">
      <c r="B15" s="146">
        <v>111</v>
      </c>
      <c r="C15" s="147" t="s">
        <v>15</v>
      </c>
      <c r="D15" s="148">
        <f>D16+D26</f>
        <v>8491</v>
      </c>
    </row>
    <row r="16" ht="18" customHeight="1" spans="2:4">
      <c r="B16" s="146">
        <v>1111</v>
      </c>
      <c r="C16" s="147" t="s">
        <v>15</v>
      </c>
      <c r="D16" s="145">
        <f>D17</f>
        <v>8470</v>
      </c>
    </row>
    <row r="17" ht="18" customHeight="1" spans="2:4">
      <c r="B17" s="146">
        <v>11111</v>
      </c>
      <c r="C17" s="147" t="s">
        <v>14</v>
      </c>
      <c r="D17" s="145">
        <f>D18+D19</f>
        <v>8470</v>
      </c>
    </row>
    <row r="18" ht="18" customHeight="1" spans="2:4">
      <c r="B18" s="143">
        <v>11111100</v>
      </c>
      <c r="C18" s="149" t="s">
        <v>16</v>
      </c>
      <c r="D18" s="150">
        <v>8470</v>
      </c>
    </row>
    <row r="19" ht="18" customHeight="1" spans="2:4">
      <c r="B19" s="143">
        <v>11111200</v>
      </c>
      <c r="C19" s="149" t="s">
        <v>17</v>
      </c>
      <c r="D19" s="150"/>
    </row>
    <row r="20" ht="18" hidden="1" customHeight="1" spans="2:4">
      <c r="B20" s="146">
        <v>11112</v>
      </c>
      <c r="C20" s="147" t="s">
        <v>18</v>
      </c>
      <c r="D20" s="150"/>
    </row>
    <row r="21" ht="18" hidden="1" customHeight="1" spans="2:4">
      <c r="B21" s="143">
        <v>11112100</v>
      </c>
      <c r="C21" s="149" t="s">
        <v>18</v>
      </c>
      <c r="D21" s="150"/>
    </row>
    <row r="22" ht="18" hidden="1" customHeight="1" spans="2:4">
      <c r="B22" s="146">
        <v>11113</v>
      </c>
      <c r="C22" s="147" t="s">
        <v>19</v>
      </c>
      <c r="D22" s="150"/>
    </row>
    <row r="23" ht="18" hidden="1" customHeight="1" spans="2:4">
      <c r="B23" s="143">
        <v>11113100</v>
      </c>
      <c r="C23" s="149" t="s">
        <v>19</v>
      </c>
      <c r="D23" s="150"/>
    </row>
    <row r="24" ht="18" hidden="1" customHeight="1" spans="2:4">
      <c r="B24" s="143">
        <v>11113200</v>
      </c>
      <c r="C24" s="149" t="s">
        <v>20</v>
      </c>
      <c r="D24" s="150"/>
    </row>
    <row r="25" ht="18" hidden="1" customHeight="1" spans="2:4">
      <c r="B25" s="143">
        <v>11113300</v>
      </c>
      <c r="C25" s="149" t="s">
        <v>21</v>
      </c>
      <c r="D25" s="150"/>
    </row>
    <row r="26" ht="18" customHeight="1" spans="2:4">
      <c r="B26" s="146">
        <v>1112</v>
      </c>
      <c r="C26" s="147" t="s">
        <v>22</v>
      </c>
      <c r="D26" s="145">
        <f>D29</f>
        <v>21</v>
      </c>
    </row>
    <row r="27" ht="18" hidden="1" customHeight="1" spans="2:4">
      <c r="B27" s="146">
        <v>11121</v>
      </c>
      <c r="C27" s="147" t="s">
        <v>23</v>
      </c>
      <c r="D27" s="150"/>
    </row>
    <row r="28" ht="18" hidden="1" customHeight="1" spans="2:4">
      <c r="B28" s="143">
        <v>11121100</v>
      </c>
      <c r="C28" s="149" t="s">
        <v>24</v>
      </c>
      <c r="D28" s="150"/>
    </row>
    <row r="29" ht="18" customHeight="1" spans="2:4">
      <c r="B29" s="146">
        <v>11122</v>
      </c>
      <c r="C29" s="147" t="s">
        <v>25</v>
      </c>
      <c r="D29" s="150">
        <f>D30+D31</f>
        <v>21</v>
      </c>
    </row>
    <row r="30" ht="18" customHeight="1" spans="2:4">
      <c r="B30" s="143">
        <v>11122100</v>
      </c>
      <c r="C30" s="149" t="s">
        <v>26</v>
      </c>
      <c r="D30" s="150"/>
    </row>
    <row r="31" ht="17.25" customHeight="1" spans="2:4">
      <c r="B31" s="143">
        <v>11122200</v>
      </c>
      <c r="C31" s="149" t="s">
        <v>27</v>
      </c>
      <c r="D31" s="150">
        <v>21</v>
      </c>
    </row>
    <row r="32" ht="18" hidden="1" customHeight="1" spans="2:4">
      <c r="B32" s="146">
        <v>1113</v>
      </c>
      <c r="C32" s="144" t="s">
        <v>28</v>
      </c>
      <c r="D32" s="150"/>
    </row>
    <row r="33" ht="18" hidden="1" customHeight="1" spans="2:4">
      <c r="B33" s="146">
        <v>11131</v>
      </c>
      <c r="C33" s="144" t="s">
        <v>29</v>
      </c>
      <c r="D33" s="150"/>
    </row>
    <row r="34" ht="18" hidden="1" customHeight="1" spans="2:4">
      <c r="B34" s="143">
        <v>11131100</v>
      </c>
      <c r="C34" s="151" t="s">
        <v>29</v>
      </c>
      <c r="D34" s="150"/>
    </row>
    <row r="35" ht="19.5" customHeight="1" spans="2:4">
      <c r="B35" s="146">
        <v>113</v>
      </c>
      <c r="C35" s="147" t="s">
        <v>30</v>
      </c>
      <c r="D35" s="145">
        <f>D36+D45</f>
        <v>227.4</v>
      </c>
    </row>
    <row r="36" ht="18.75" customHeight="1" spans="2:4">
      <c r="B36" s="146">
        <v>1131</v>
      </c>
      <c r="C36" s="147" t="s">
        <v>31</v>
      </c>
      <c r="D36" s="145">
        <f>D37+D41</f>
        <v>0</v>
      </c>
    </row>
    <row r="37" ht="18.75" hidden="1" customHeight="1" spans="2:4">
      <c r="B37" s="146">
        <v>11311</v>
      </c>
      <c r="C37" s="147" t="s">
        <v>32</v>
      </c>
      <c r="D37" s="145"/>
    </row>
    <row r="38" ht="9.75" hidden="1" customHeight="1" spans="2:4">
      <c r="B38" s="143">
        <v>11311100</v>
      </c>
      <c r="C38" s="149" t="s">
        <v>33</v>
      </c>
      <c r="D38" s="145"/>
    </row>
    <row r="39" ht="9.75" hidden="1" customHeight="1" spans="2:4">
      <c r="B39" s="143">
        <v>11311200</v>
      </c>
      <c r="C39" s="149" t="s">
        <v>34</v>
      </c>
      <c r="D39" s="145"/>
    </row>
    <row r="40" ht="9.75" hidden="1" customHeight="1" spans="2:4">
      <c r="B40" s="143">
        <v>11311300</v>
      </c>
      <c r="C40" s="149" t="s">
        <v>35</v>
      </c>
      <c r="D40" s="145"/>
    </row>
    <row r="41" ht="17.25" customHeight="1" spans="2:4">
      <c r="B41" s="146">
        <v>11312</v>
      </c>
      <c r="C41" s="147" t="s">
        <v>36</v>
      </c>
      <c r="D41" s="145">
        <f>D42</f>
        <v>0</v>
      </c>
    </row>
    <row r="42" ht="18" customHeight="1" spans="2:4">
      <c r="B42" s="146">
        <v>113121</v>
      </c>
      <c r="C42" s="147" t="s">
        <v>37</v>
      </c>
      <c r="D42" s="145">
        <f>D43+D44</f>
        <v>0</v>
      </c>
    </row>
    <row r="43" ht="19.5" customHeight="1" spans="2:4">
      <c r="B43" s="143">
        <v>11312110</v>
      </c>
      <c r="C43" s="149" t="s">
        <v>38</v>
      </c>
      <c r="D43" s="150"/>
    </row>
    <row r="44" ht="18.75" customHeight="1" spans="2:4">
      <c r="B44" s="143">
        <v>11312120</v>
      </c>
      <c r="C44" s="149" t="s">
        <v>39</v>
      </c>
      <c r="D44" s="150">
        <v>0</v>
      </c>
    </row>
    <row r="45" ht="18" customHeight="1" spans="2:4">
      <c r="B45" s="146">
        <v>1132</v>
      </c>
      <c r="C45" s="147" t="s">
        <v>40</v>
      </c>
      <c r="D45" s="145">
        <f>D46</f>
        <v>227.4</v>
      </c>
    </row>
    <row r="46" ht="18.75" customHeight="1" spans="2:4">
      <c r="B46" s="146">
        <v>11321</v>
      </c>
      <c r="C46" s="147" t="s">
        <v>40</v>
      </c>
      <c r="D46" s="145">
        <f>D47+D48+D49</f>
        <v>227.4</v>
      </c>
    </row>
    <row r="47" ht="22.5" customHeight="1" spans="2:4">
      <c r="B47" s="143">
        <v>11321100</v>
      </c>
      <c r="C47" s="149" t="s">
        <v>41</v>
      </c>
      <c r="D47" s="150">
        <v>172.4</v>
      </c>
    </row>
    <row r="48" ht="19.5" customHeight="1" spans="2:4">
      <c r="B48" s="143">
        <v>11321200</v>
      </c>
      <c r="C48" s="149" t="s">
        <v>42</v>
      </c>
      <c r="D48" s="150">
        <v>0</v>
      </c>
    </row>
    <row r="49" ht="38.25" customHeight="1" spans="2:4">
      <c r="B49" s="143">
        <v>11321300</v>
      </c>
      <c r="C49" s="149" t="s">
        <v>43</v>
      </c>
      <c r="D49" s="150">
        <v>55</v>
      </c>
    </row>
    <row r="50" ht="9.75" hidden="1" customHeight="1" spans="2:4">
      <c r="B50" s="146">
        <v>114</v>
      </c>
      <c r="C50" s="147" t="s">
        <v>44</v>
      </c>
      <c r="D50" s="150"/>
    </row>
    <row r="51" ht="9.75" hidden="1" customHeight="1" spans="2:4">
      <c r="B51" s="146">
        <v>1141</v>
      </c>
      <c r="C51" s="147" t="s">
        <v>45</v>
      </c>
      <c r="D51" s="150"/>
    </row>
    <row r="52" ht="9.75" hidden="1" customHeight="1" spans="2:4">
      <c r="B52" s="146">
        <v>11411</v>
      </c>
      <c r="C52" s="147" t="s">
        <v>46</v>
      </c>
      <c r="D52" s="150"/>
    </row>
    <row r="53" ht="9.75" hidden="1" customHeight="1" spans="2:4">
      <c r="B53" s="143">
        <v>11411100</v>
      </c>
      <c r="C53" s="149" t="s">
        <v>47</v>
      </c>
      <c r="D53" s="150"/>
    </row>
    <row r="54" ht="9.75" hidden="1" customHeight="1" spans="2:4">
      <c r="B54" s="143">
        <v>11411200</v>
      </c>
      <c r="C54" s="149" t="s">
        <v>48</v>
      </c>
      <c r="D54" s="150"/>
    </row>
    <row r="55" ht="9.75" hidden="1" customHeight="1" spans="2:4">
      <c r="B55" s="146">
        <v>11412</v>
      </c>
      <c r="C55" s="147" t="s">
        <v>49</v>
      </c>
      <c r="D55" s="150"/>
    </row>
    <row r="56" ht="9.75" hidden="1" customHeight="1" spans="2:4">
      <c r="B56" s="143">
        <v>11412100</v>
      </c>
      <c r="C56" s="149" t="s">
        <v>49</v>
      </c>
      <c r="D56" s="150"/>
    </row>
    <row r="57" ht="9.75" hidden="1" customHeight="1" spans="2:4">
      <c r="B57" s="146">
        <v>11413</v>
      </c>
      <c r="C57" s="147" t="s">
        <v>50</v>
      </c>
      <c r="D57" s="150"/>
    </row>
    <row r="58" ht="9.75" hidden="1" customHeight="1" spans="2:4">
      <c r="B58" s="143">
        <v>11413100</v>
      </c>
      <c r="C58" s="149" t="s">
        <v>50</v>
      </c>
      <c r="D58" s="150"/>
    </row>
    <row r="59" ht="9.75" hidden="1" customHeight="1" spans="2:4">
      <c r="B59" s="146">
        <v>11414</v>
      </c>
      <c r="C59" s="147" t="s">
        <v>51</v>
      </c>
      <c r="D59" s="150"/>
    </row>
    <row r="60" ht="9.75" hidden="1" customHeight="1" spans="2:4">
      <c r="B60" s="143">
        <v>11414100</v>
      </c>
      <c r="C60" s="149" t="s">
        <v>52</v>
      </c>
      <c r="D60" s="150"/>
    </row>
    <row r="61" ht="9.75" hidden="1" customHeight="1" spans="2:4">
      <c r="B61" s="146">
        <v>1142</v>
      </c>
      <c r="C61" s="147" t="s">
        <v>53</v>
      </c>
      <c r="D61" s="150"/>
    </row>
    <row r="62" ht="9.75" hidden="1" customHeight="1" spans="2:4">
      <c r="B62" s="146">
        <v>11421</v>
      </c>
      <c r="C62" s="147" t="s">
        <v>54</v>
      </c>
      <c r="D62" s="150"/>
    </row>
    <row r="63" ht="9.75" hidden="1" customHeight="1" spans="2:4">
      <c r="B63" s="146">
        <v>114211</v>
      </c>
      <c r="C63" s="144" t="s">
        <v>55</v>
      </c>
      <c r="D63" s="150"/>
    </row>
    <row r="64" ht="9.75" hidden="1" customHeight="1" spans="2:4">
      <c r="B64" s="143">
        <v>11421110</v>
      </c>
      <c r="C64" s="149" t="s">
        <v>56</v>
      </c>
      <c r="D64" s="150"/>
    </row>
    <row r="65" ht="9.75" hidden="1" customHeight="1" spans="2:4">
      <c r="B65" s="143">
        <v>11421120</v>
      </c>
      <c r="C65" s="149" t="s">
        <v>57</v>
      </c>
      <c r="D65" s="150"/>
    </row>
    <row r="66" ht="9.75" hidden="1" customHeight="1" spans="2:4">
      <c r="B66" s="143">
        <v>11421130</v>
      </c>
      <c r="C66" s="149" t="s">
        <v>58</v>
      </c>
      <c r="D66" s="150"/>
    </row>
    <row r="67" ht="9.75" hidden="1" customHeight="1" spans="2:4">
      <c r="B67" s="143">
        <v>11421140</v>
      </c>
      <c r="C67" s="149" t="s">
        <v>59</v>
      </c>
      <c r="D67" s="150"/>
    </row>
    <row r="68" ht="9.75" hidden="1" customHeight="1" spans="2:4">
      <c r="B68" s="143">
        <v>11421150</v>
      </c>
      <c r="C68" s="149" t="s">
        <v>60</v>
      </c>
      <c r="D68" s="150"/>
    </row>
    <row r="69" ht="9.75" hidden="1" customHeight="1" spans="2:4">
      <c r="B69" s="143">
        <v>11421160</v>
      </c>
      <c r="C69" s="149" t="s">
        <v>61</v>
      </c>
      <c r="D69" s="150"/>
    </row>
    <row r="70" ht="9.75" hidden="1" customHeight="1" spans="2:4">
      <c r="B70" s="143">
        <v>11421170</v>
      </c>
      <c r="C70" s="149" t="s">
        <v>62</v>
      </c>
      <c r="D70" s="150"/>
    </row>
    <row r="71" ht="9.75" hidden="1" customHeight="1" spans="2:4">
      <c r="B71" s="143">
        <v>11421180</v>
      </c>
      <c r="C71" s="149" t="s">
        <v>63</v>
      </c>
      <c r="D71" s="150"/>
    </row>
    <row r="72" ht="9.75" hidden="1" customHeight="1" spans="2:4">
      <c r="B72" s="143">
        <v>11421190</v>
      </c>
      <c r="C72" s="149" t="s">
        <v>64</v>
      </c>
      <c r="D72" s="150"/>
    </row>
    <row r="73" ht="9.75" hidden="1" customHeight="1" spans="2:4">
      <c r="B73" s="146">
        <v>114212</v>
      </c>
      <c r="C73" s="144" t="s">
        <v>65</v>
      </c>
      <c r="D73" s="150"/>
    </row>
    <row r="74" ht="9.75" hidden="1" customHeight="1" spans="2:4">
      <c r="B74" s="143">
        <v>11421210</v>
      </c>
      <c r="C74" s="149" t="s">
        <v>66</v>
      </c>
      <c r="D74" s="150"/>
    </row>
    <row r="75" ht="9.75" hidden="1" customHeight="1" spans="2:4">
      <c r="B75" s="143">
        <v>11421220</v>
      </c>
      <c r="C75" s="149" t="s">
        <v>67</v>
      </c>
      <c r="D75" s="150"/>
    </row>
    <row r="76" ht="9.75" hidden="1" customHeight="1" spans="2:4">
      <c r="B76" s="143">
        <v>11421230</v>
      </c>
      <c r="C76" s="149" t="s">
        <v>68</v>
      </c>
      <c r="D76" s="150"/>
    </row>
    <row r="77" ht="9.75" hidden="1" customHeight="1" spans="2:4">
      <c r="B77" s="143">
        <v>11421290</v>
      </c>
      <c r="C77" s="149" t="s">
        <v>69</v>
      </c>
      <c r="D77" s="150"/>
    </row>
    <row r="78" ht="9.75" hidden="1" customHeight="1" spans="2:4">
      <c r="B78" s="146">
        <v>114213</v>
      </c>
      <c r="C78" s="147" t="s">
        <v>70</v>
      </c>
      <c r="D78" s="150"/>
    </row>
    <row r="79" ht="9.75" hidden="1" customHeight="1" spans="2:4">
      <c r="B79" s="143">
        <v>11421310</v>
      </c>
      <c r="C79" s="149" t="s">
        <v>71</v>
      </c>
      <c r="D79" s="150"/>
    </row>
    <row r="80" ht="9.75" hidden="1" customHeight="1" spans="2:4">
      <c r="B80" s="143">
        <v>11421320</v>
      </c>
      <c r="C80" s="149" t="s">
        <v>72</v>
      </c>
      <c r="D80" s="150"/>
    </row>
    <row r="81" ht="9.75" hidden="1" customHeight="1" spans="2:4">
      <c r="B81" s="143">
        <v>11421330</v>
      </c>
      <c r="C81" s="149" t="s">
        <v>73</v>
      </c>
      <c r="D81" s="150"/>
    </row>
    <row r="82" ht="9.75" hidden="1" customHeight="1" spans="2:4">
      <c r="B82" s="143">
        <v>11421340</v>
      </c>
      <c r="C82" s="149" t="s">
        <v>74</v>
      </c>
      <c r="D82" s="150"/>
    </row>
    <row r="83" ht="9.75" hidden="1" customHeight="1" spans="2:4">
      <c r="B83" s="143">
        <v>11421350</v>
      </c>
      <c r="C83" s="149" t="s">
        <v>75</v>
      </c>
      <c r="D83" s="150"/>
    </row>
    <row r="84" ht="9.75" hidden="1" customHeight="1" spans="2:4">
      <c r="B84" s="143">
        <v>11421360</v>
      </c>
      <c r="C84" s="149" t="s">
        <v>76</v>
      </c>
      <c r="D84" s="150"/>
    </row>
    <row r="85" ht="9.75" hidden="1" customHeight="1" spans="2:4">
      <c r="B85" s="146">
        <v>114214</v>
      </c>
      <c r="C85" s="144" t="s">
        <v>77</v>
      </c>
      <c r="D85" s="150"/>
    </row>
    <row r="86" ht="9.75" hidden="1" customHeight="1" spans="2:4">
      <c r="B86" s="143">
        <v>11421410</v>
      </c>
      <c r="C86" s="151" t="s">
        <v>78</v>
      </c>
      <c r="D86" s="150"/>
    </row>
    <row r="87" ht="9.75" hidden="1" customHeight="1" spans="2:4">
      <c r="B87" s="143">
        <v>11421420</v>
      </c>
      <c r="C87" s="151" t="s">
        <v>77</v>
      </c>
      <c r="D87" s="150"/>
    </row>
    <row r="88" ht="9.75" hidden="1" customHeight="1" spans="2:4">
      <c r="B88" s="146">
        <v>11422</v>
      </c>
      <c r="C88" s="144" t="s">
        <v>79</v>
      </c>
      <c r="D88" s="150"/>
    </row>
    <row r="89" ht="9.75" hidden="1" customHeight="1" spans="2:4">
      <c r="B89" s="146">
        <v>114221</v>
      </c>
      <c r="C89" s="144" t="s">
        <v>55</v>
      </c>
      <c r="D89" s="150"/>
    </row>
    <row r="90" ht="9.75" hidden="1" customHeight="1" spans="2:4">
      <c r="B90" s="143">
        <v>11422110</v>
      </c>
      <c r="C90" s="149" t="s">
        <v>56</v>
      </c>
      <c r="D90" s="150"/>
    </row>
    <row r="91" ht="9.75" hidden="1" customHeight="1" spans="2:4">
      <c r="B91" s="143">
        <v>11422120</v>
      </c>
      <c r="C91" s="149" t="s">
        <v>57</v>
      </c>
      <c r="D91" s="150"/>
    </row>
    <row r="92" ht="9.75" hidden="1" customHeight="1" spans="2:4">
      <c r="B92" s="143">
        <v>11422130</v>
      </c>
      <c r="C92" s="149" t="s">
        <v>58</v>
      </c>
      <c r="D92" s="150"/>
    </row>
    <row r="93" ht="9.75" hidden="1" customHeight="1" spans="2:4">
      <c r="B93" s="143">
        <v>11422140</v>
      </c>
      <c r="C93" s="149" t="s">
        <v>59</v>
      </c>
      <c r="D93" s="150"/>
    </row>
    <row r="94" ht="9.75" hidden="1" customHeight="1" spans="2:4">
      <c r="B94" s="143">
        <v>11422150</v>
      </c>
      <c r="C94" s="149" t="s">
        <v>60</v>
      </c>
      <c r="D94" s="150"/>
    </row>
    <row r="95" ht="9.75" hidden="1" customHeight="1" spans="2:4">
      <c r="B95" s="143">
        <v>11422160</v>
      </c>
      <c r="C95" s="149" t="s">
        <v>61</v>
      </c>
      <c r="D95" s="150"/>
    </row>
    <row r="96" ht="9.75" hidden="1" customHeight="1" spans="2:4">
      <c r="B96" s="143">
        <v>11422170</v>
      </c>
      <c r="C96" s="149" t="s">
        <v>62</v>
      </c>
      <c r="D96" s="150"/>
    </row>
    <row r="97" ht="9.75" hidden="1" customHeight="1" spans="2:4">
      <c r="B97" s="143">
        <v>11422180</v>
      </c>
      <c r="C97" s="149" t="s">
        <v>63</v>
      </c>
      <c r="D97" s="150"/>
    </row>
    <row r="98" ht="9.75" hidden="1" customHeight="1" spans="2:4">
      <c r="B98" s="143">
        <v>11422190</v>
      </c>
      <c r="C98" s="149" t="s">
        <v>64</v>
      </c>
      <c r="D98" s="150"/>
    </row>
    <row r="99" ht="9.75" hidden="1" customHeight="1" spans="2:4">
      <c r="B99" s="146">
        <v>114222</v>
      </c>
      <c r="C99" s="144" t="s">
        <v>65</v>
      </c>
      <c r="D99" s="150"/>
    </row>
    <row r="100" ht="9.75" hidden="1" customHeight="1" spans="2:4">
      <c r="B100" s="143">
        <v>11422210</v>
      </c>
      <c r="C100" s="149" t="s">
        <v>66</v>
      </c>
      <c r="D100" s="150"/>
    </row>
    <row r="101" ht="9.75" hidden="1" customHeight="1" spans="2:4">
      <c r="B101" s="143">
        <v>11422220</v>
      </c>
      <c r="C101" s="149" t="s">
        <v>67</v>
      </c>
      <c r="D101" s="150"/>
    </row>
    <row r="102" ht="9.75" hidden="1" customHeight="1" spans="2:4">
      <c r="B102" s="143">
        <v>11422230</v>
      </c>
      <c r="C102" s="149" t="s">
        <v>68</v>
      </c>
      <c r="D102" s="150"/>
    </row>
    <row r="103" ht="9.75" hidden="1" customHeight="1" spans="2:4">
      <c r="B103" s="143">
        <v>11422290</v>
      </c>
      <c r="C103" s="149" t="s">
        <v>69</v>
      </c>
      <c r="D103" s="150"/>
    </row>
    <row r="104" ht="9.75" hidden="1" customHeight="1" spans="2:4">
      <c r="B104" s="146">
        <v>114223</v>
      </c>
      <c r="C104" s="147" t="s">
        <v>80</v>
      </c>
      <c r="D104" s="150"/>
    </row>
    <row r="105" ht="9.75" hidden="1" customHeight="1" spans="2:4">
      <c r="B105" s="143">
        <v>11422310</v>
      </c>
      <c r="C105" s="149" t="s">
        <v>71</v>
      </c>
      <c r="D105" s="150"/>
    </row>
    <row r="106" ht="9.75" hidden="1" customHeight="1" spans="2:4">
      <c r="B106" s="143">
        <v>11422320</v>
      </c>
      <c r="C106" s="149" t="s">
        <v>72</v>
      </c>
      <c r="D106" s="150"/>
    </row>
    <row r="107" ht="9.75" hidden="1" customHeight="1" spans="2:4">
      <c r="B107" s="143">
        <v>11422330</v>
      </c>
      <c r="C107" s="149" t="s">
        <v>73</v>
      </c>
      <c r="D107" s="150"/>
    </row>
    <row r="108" ht="9.75" hidden="1" customHeight="1" spans="2:4">
      <c r="B108" s="143">
        <v>11422340</v>
      </c>
      <c r="C108" s="149" t="s">
        <v>74</v>
      </c>
      <c r="D108" s="150"/>
    </row>
    <row r="109" ht="9.75" hidden="1" customHeight="1" spans="2:4">
      <c r="B109" s="143">
        <v>11422350</v>
      </c>
      <c r="C109" s="149" t="s">
        <v>75</v>
      </c>
      <c r="D109" s="150"/>
    </row>
    <row r="110" ht="9.75" hidden="1" customHeight="1" spans="2:4">
      <c r="B110" s="143">
        <v>11422360</v>
      </c>
      <c r="C110" s="151" t="s">
        <v>76</v>
      </c>
      <c r="D110" s="150"/>
    </row>
    <row r="111" ht="9.75" hidden="1" customHeight="1" spans="2:4">
      <c r="B111" s="146">
        <v>114224</v>
      </c>
      <c r="C111" s="144" t="s">
        <v>77</v>
      </c>
      <c r="D111" s="150"/>
    </row>
    <row r="112" ht="9.75" hidden="1" customHeight="1" spans="2:4">
      <c r="B112" s="143">
        <v>11422410</v>
      </c>
      <c r="C112" s="151" t="s">
        <v>77</v>
      </c>
      <c r="D112" s="150"/>
    </row>
    <row r="113" ht="9.75" hidden="1" customHeight="1" spans="2:4">
      <c r="B113" s="146">
        <v>1144</v>
      </c>
      <c r="C113" s="147" t="s">
        <v>81</v>
      </c>
      <c r="D113" s="150"/>
    </row>
    <row r="114" ht="9.75" hidden="1" customHeight="1" spans="2:4">
      <c r="B114" s="146">
        <v>11441</v>
      </c>
      <c r="C114" s="147" t="s">
        <v>82</v>
      </c>
      <c r="D114" s="150"/>
    </row>
    <row r="115" ht="9.75" hidden="1" customHeight="1" spans="2:4">
      <c r="B115" s="146">
        <v>114411</v>
      </c>
      <c r="C115" s="144" t="s">
        <v>83</v>
      </c>
      <c r="D115" s="150"/>
    </row>
    <row r="116" ht="9.75" hidden="1" customHeight="1" spans="2:4">
      <c r="B116" s="143">
        <v>11441110</v>
      </c>
      <c r="C116" s="151" t="s">
        <v>84</v>
      </c>
      <c r="D116" s="150"/>
    </row>
    <row r="117" ht="9.75" hidden="1" customHeight="1" spans="2:4">
      <c r="B117" s="143">
        <v>11441120</v>
      </c>
      <c r="C117" s="151" t="s">
        <v>85</v>
      </c>
      <c r="D117" s="150"/>
    </row>
    <row r="118" ht="9.75" hidden="1" customHeight="1" spans="2:4">
      <c r="B118" s="143">
        <v>11441130</v>
      </c>
      <c r="C118" s="149" t="s">
        <v>86</v>
      </c>
      <c r="D118" s="150"/>
    </row>
    <row r="119" ht="9.75" hidden="1" customHeight="1" spans="2:4">
      <c r="B119" s="143">
        <v>11441190</v>
      </c>
      <c r="C119" s="149" t="s">
        <v>87</v>
      </c>
      <c r="D119" s="150"/>
    </row>
    <row r="120" ht="9.75" hidden="1" customHeight="1" spans="2:4">
      <c r="B120" s="146">
        <v>114412</v>
      </c>
      <c r="C120" s="144" t="s">
        <v>88</v>
      </c>
      <c r="D120" s="150"/>
    </row>
    <row r="121" ht="9.75" hidden="1" customHeight="1" spans="2:4">
      <c r="B121" s="143">
        <v>11441210</v>
      </c>
      <c r="C121" s="149" t="s">
        <v>89</v>
      </c>
      <c r="D121" s="150"/>
    </row>
    <row r="122" ht="9.75" hidden="1" customHeight="1" spans="2:4">
      <c r="B122" s="143">
        <v>11441220</v>
      </c>
      <c r="C122" s="149" t="s">
        <v>90</v>
      </c>
      <c r="D122" s="150"/>
    </row>
    <row r="123" ht="9.75" hidden="1" customHeight="1" spans="2:4">
      <c r="B123" s="143">
        <v>11441230</v>
      </c>
      <c r="C123" s="149" t="s">
        <v>91</v>
      </c>
      <c r="D123" s="150"/>
    </row>
    <row r="124" ht="9.75" hidden="1" customHeight="1" spans="2:4">
      <c r="B124" s="143">
        <v>11441240</v>
      </c>
      <c r="C124" s="149" t="s">
        <v>92</v>
      </c>
      <c r="D124" s="150"/>
    </row>
    <row r="125" ht="9.75" hidden="1" customHeight="1" spans="2:4">
      <c r="B125" s="143">
        <v>11441290</v>
      </c>
      <c r="C125" s="149" t="s">
        <v>93</v>
      </c>
      <c r="D125" s="150"/>
    </row>
    <row r="126" ht="9.75" hidden="1" customHeight="1" spans="2:4">
      <c r="B126" s="146">
        <v>114413</v>
      </c>
      <c r="C126" s="144" t="s">
        <v>94</v>
      </c>
      <c r="D126" s="150"/>
    </row>
    <row r="127" ht="9.75" hidden="1" customHeight="1" spans="2:4">
      <c r="B127" s="143">
        <v>11441310</v>
      </c>
      <c r="C127" s="151" t="s">
        <v>95</v>
      </c>
      <c r="D127" s="150"/>
    </row>
    <row r="128" ht="9.75" hidden="1" customHeight="1" spans="2:4">
      <c r="B128" s="143">
        <v>11441320</v>
      </c>
      <c r="C128" s="151" t="s">
        <v>96</v>
      </c>
      <c r="D128" s="150"/>
    </row>
    <row r="129" ht="9.75" hidden="1" customHeight="1" spans="2:4">
      <c r="B129" s="143">
        <v>11441330</v>
      </c>
      <c r="C129" s="151" t="s">
        <v>97</v>
      </c>
      <c r="D129" s="150"/>
    </row>
    <row r="130" ht="9.75" hidden="1" customHeight="1" spans="2:4">
      <c r="B130" s="143">
        <v>11441340</v>
      </c>
      <c r="C130" s="149" t="s">
        <v>98</v>
      </c>
      <c r="D130" s="150"/>
    </row>
    <row r="131" ht="9.75" hidden="1" customHeight="1" spans="2:4">
      <c r="B131" s="143">
        <v>11441350</v>
      </c>
      <c r="C131" s="149" t="s">
        <v>99</v>
      </c>
      <c r="D131" s="150"/>
    </row>
    <row r="132" ht="9.75" hidden="1" customHeight="1" spans="2:4">
      <c r="B132" s="143">
        <v>11441390</v>
      </c>
      <c r="C132" s="151" t="s">
        <v>100</v>
      </c>
      <c r="D132" s="150"/>
    </row>
    <row r="133" ht="9.75" hidden="1" customHeight="1" spans="2:4">
      <c r="B133" s="146">
        <v>114414</v>
      </c>
      <c r="C133" s="144" t="s">
        <v>101</v>
      </c>
      <c r="D133" s="150"/>
    </row>
    <row r="134" ht="9.75" hidden="1" customHeight="1" spans="2:4">
      <c r="B134" s="143">
        <v>11441410</v>
      </c>
      <c r="C134" s="149" t="s">
        <v>102</v>
      </c>
      <c r="D134" s="150"/>
    </row>
    <row r="135" ht="9.75" hidden="1" customHeight="1" spans="2:4">
      <c r="B135" s="143">
        <v>11441420</v>
      </c>
      <c r="C135" s="149" t="s">
        <v>103</v>
      </c>
      <c r="D135" s="150"/>
    </row>
    <row r="136" ht="9.75" hidden="1" customHeight="1" spans="2:4">
      <c r="B136" s="143">
        <v>11441430</v>
      </c>
      <c r="C136" s="149" t="s">
        <v>104</v>
      </c>
      <c r="D136" s="150"/>
    </row>
    <row r="137" ht="9.75" hidden="1" customHeight="1" spans="2:4">
      <c r="B137" s="143">
        <v>11441440</v>
      </c>
      <c r="C137" s="149" t="s">
        <v>105</v>
      </c>
      <c r="D137" s="150"/>
    </row>
    <row r="138" ht="9.75" hidden="1" customHeight="1" spans="2:4">
      <c r="B138" s="146">
        <v>11442</v>
      </c>
      <c r="C138" s="147" t="s">
        <v>106</v>
      </c>
      <c r="D138" s="150"/>
    </row>
    <row r="139" ht="9.75" hidden="1" customHeight="1" spans="2:4">
      <c r="B139" s="146">
        <v>114421</v>
      </c>
      <c r="C139" s="144" t="s">
        <v>83</v>
      </c>
      <c r="D139" s="150"/>
    </row>
    <row r="140" ht="9.75" hidden="1" customHeight="1" spans="2:4">
      <c r="B140" s="143">
        <v>11442110</v>
      </c>
      <c r="C140" s="151" t="s">
        <v>84</v>
      </c>
      <c r="D140" s="150"/>
    </row>
    <row r="141" ht="9.75" hidden="1" customHeight="1" spans="2:4">
      <c r="B141" s="143">
        <v>11442120</v>
      </c>
      <c r="C141" s="149" t="s">
        <v>107</v>
      </c>
      <c r="D141" s="150"/>
    </row>
    <row r="142" ht="9.75" hidden="1" customHeight="1" spans="2:4">
      <c r="B142" s="143">
        <v>11442130</v>
      </c>
      <c r="C142" s="149" t="s">
        <v>108</v>
      </c>
      <c r="D142" s="150"/>
    </row>
    <row r="143" ht="9.75" hidden="1" customHeight="1" spans="2:4">
      <c r="B143" s="143">
        <v>11442190</v>
      </c>
      <c r="C143" s="151" t="s">
        <v>109</v>
      </c>
      <c r="D143" s="150"/>
    </row>
    <row r="144" ht="9.75" hidden="1" customHeight="1" spans="2:4">
      <c r="B144" s="146">
        <v>114422</v>
      </c>
      <c r="C144" s="144" t="s">
        <v>88</v>
      </c>
      <c r="D144" s="150"/>
    </row>
    <row r="145" ht="9.75" hidden="1" customHeight="1" spans="2:4">
      <c r="B145" s="143">
        <v>11442210</v>
      </c>
      <c r="C145" s="149" t="s">
        <v>89</v>
      </c>
      <c r="D145" s="150"/>
    </row>
    <row r="146" ht="9.75" hidden="1" customHeight="1" spans="2:4">
      <c r="B146" s="143">
        <v>11442220</v>
      </c>
      <c r="C146" s="149" t="s">
        <v>90</v>
      </c>
      <c r="D146" s="150"/>
    </row>
    <row r="147" ht="9.75" hidden="1" customHeight="1" spans="2:4">
      <c r="B147" s="143">
        <v>11442230</v>
      </c>
      <c r="C147" s="149" t="s">
        <v>91</v>
      </c>
      <c r="D147" s="150"/>
    </row>
    <row r="148" ht="9.75" hidden="1" customHeight="1" spans="2:4">
      <c r="B148" s="143">
        <v>11442240</v>
      </c>
      <c r="C148" s="149" t="s">
        <v>92</v>
      </c>
      <c r="D148" s="150"/>
    </row>
    <row r="149" ht="9.75" hidden="1" customHeight="1" spans="2:4">
      <c r="B149" s="143">
        <v>11442290</v>
      </c>
      <c r="C149" s="149" t="s">
        <v>93</v>
      </c>
      <c r="D149" s="150"/>
    </row>
    <row r="150" ht="9.75" hidden="1" customHeight="1" spans="2:4">
      <c r="B150" s="146">
        <v>114423</v>
      </c>
      <c r="C150" s="144" t="s">
        <v>94</v>
      </c>
      <c r="D150" s="150"/>
    </row>
    <row r="151" ht="9.75" hidden="1" customHeight="1" spans="2:4">
      <c r="B151" s="143">
        <v>11442310</v>
      </c>
      <c r="C151" s="151" t="s">
        <v>95</v>
      </c>
      <c r="D151" s="150"/>
    </row>
    <row r="152" ht="9.75" hidden="1" customHeight="1" spans="2:4">
      <c r="B152" s="143">
        <v>11442320</v>
      </c>
      <c r="C152" s="151" t="s">
        <v>96</v>
      </c>
      <c r="D152" s="150"/>
    </row>
    <row r="153" ht="9.75" hidden="1" customHeight="1" spans="2:4">
      <c r="B153" s="143">
        <v>11442330</v>
      </c>
      <c r="C153" s="151" t="s">
        <v>97</v>
      </c>
      <c r="D153" s="150"/>
    </row>
    <row r="154" ht="9.75" hidden="1" customHeight="1" spans="2:4">
      <c r="B154" s="143">
        <v>11442340</v>
      </c>
      <c r="C154" s="149" t="s">
        <v>98</v>
      </c>
      <c r="D154" s="150"/>
    </row>
    <row r="155" ht="9.75" hidden="1" customHeight="1" spans="2:4">
      <c r="B155" s="143">
        <v>11442350</v>
      </c>
      <c r="C155" s="149" t="s">
        <v>99</v>
      </c>
      <c r="D155" s="150"/>
    </row>
    <row r="156" ht="9.75" hidden="1" customHeight="1" spans="2:4">
      <c r="B156" s="143">
        <v>11442390</v>
      </c>
      <c r="C156" s="151" t="s">
        <v>100</v>
      </c>
      <c r="D156" s="150"/>
    </row>
    <row r="157" ht="9.75" hidden="1" customHeight="1" spans="2:4">
      <c r="B157" s="146">
        <v>114424</v>
      </c>
      <c r="C157" s="144" t="s">
        <v>101</v>
      </c>
      <c r="D157" s="150"/>
    </row>
    <row r="158" ht="9.75" hidden="1" customHeight="1" spans="2:4">
      <c r="B158" s="143">
        <v>11442410</v>
      </c>
      <c r="C158" s="149" t="s">
        <v>102</v>
      </c>
      <c r="D158" s="150"/>
    </row>
    <row r="159" ht="9.75" hidden="1" customHeight="1" spans="2:4">
      <c r="B159" s="143">
        <v>11442420</v>
      </c>
      <c r="C159" s="149" t="s">
        <v>103</v>
      </c>
      <c r="D159" s="150"/>
    </row>
    <row r="160" ht="9.75" hidden="1" customHeight="1" spans="2:4">
      <c r="B160" s="143">
        <v>11442430</v>
      </c>
      <c r="C160" s="149" t="s">
        <v>104</v>
      </c>
      <c r="D160" s="150"/>
    </row>
    <row r="161" ht="9.75" hidden="1" customHeight="1" spans="2:4">
      <c r="B161" s="143">
        <v>11442440</v>
      </c>
      <c r="C161" s="149" t="s">
        <v>105</v>
      </c>
      <c r="D161" s="150"/>
    </row>
    <row r="162" ht="9.75" hidden="1" customHeight="1" spans="2:4">
      <c r="B162" s="143">
        <v>11442490</v>
      </c>
      <c r="C162" s="151" t="s">
        <v>110</v>
      </c>
      <c r="D162" s="150"/>
    </row>
    <row r="163" ht="9.75" hidden="1" customHeight="1" spans="2:4">
      <c r="B163" s="146">
        <v>115</v>
      </c>
      <c r="C163" s="144" t="s">
        <v>111</v>
      </c>
      <c r="D163" s="150"/>
    </row>
    <row r="164" ht="9.75" hidden="1" customHeight="1" spans="2:4">
      <c r="B164" s="146">
        <v>1151</v>
      </c>
      <c r="C164" s="144" t="s">
        <v>112</v>
      </c>
      <c r="D164" s="150"/>
    </row>
    <row r="165" ht="9.75" hidden="1" customHeight="1" spans="2:4">
      <c r="B165" s="146">
        <v>11511</v>
      </c>
      <c r="C165" s="147" t="s">
        <v>113</v>
      </c>
      <c r="D165" s="150"/>
    </row>
    <row r="166" ht="9.75" hidden="1" customHeight="1" spans="2:4">
      <c r="B166" s="143">
        <v>11511100</v>
      </c>
      <c r="C166" s="149" t="s">
        <v>114</v>
      </c>
      <c r="D166" s="150"/>
    </row>
    <row r="167" ht="9.75" hidden="1" customHeight="1" spans="2:4">
      <c r="B167" s="143">
        <v>11511200</v>
      </c>
      <c r="C167" s="149" t="s">
        <v>115</v>
      </c>
      <c r="D167" s="150"/>
    </row>
    <row r="168" ht="9.75" hidden="1" customHeight="1" spans="2:4">
      <c r="B168" s="143">
        <v>11511300</v>
      </c>
      <c r="C168" s="151" t="s">
        <v>116</v>
      </c>
      <c r="D168" s="150"/>
    </row>
    <row r="169" ht="9.75" hidden="1" customHeight="1" spans="2:4">
      <c r="B169" s="143">
        <v>11511400</v>
      </c>
      <c r="C169" s="151" t="s">
        <v>117</v>
      </c>
      <c r="D169" s="150"/>
    </row>
    <row r="170" ht="9.75" hidden="1" customHeight="1" spans="2:4">
      <c r="B170" s="143">
        <v>11511500</v>
      </c>
      <c r="C170" s="151" t="s">
        <v>118</v>
      </c>
      <c r="D170" s="150"/>
    </row>
    <row r="171" ht="9.75" hidden="1" customHeight="1" spans="2:4">
      <c r="B171" s="143">
        <v>11511600</v>
      </c>
      <c r="C171" s="149" t="s">
        <v>119</v>
      </c>
      <c r="D171" s="150"/>
    </row>
    <row r="172" ht="9.75" hidden="1" customHeight="1" spans="2:4">
      <c r="B172" s="143">
        <v>11511700</v>
      </c>
      <c r="C172" s="149" t="s">
        <v>120</v>
      </c>
      <c r="D172" s="150"/>
    </row>
    <row r="173" ht="9.75" hidden="1" customHeight="1" spans="2:4">
      <c r="B173" s="143">
        <v>11511800</v>
      </c>
      <c r="C173" s="247" t="s">
        <v>121</v>
      </c>
      <c r="D173" s="150"/>
    </row>
    <row r="174" ht="9.75" hidden="1" customHeight="1" spans="2:4">
      <c r="B174" s="146">
        <v>11512</v>
      </c>
      <c r="C174" s="147" t="s">
        <v>122</v>
      </c>
      <c r="D174" s="150"/>
    </row>
    <row r="175" ht="9.75" hidden="1" customHeight="1" spans="2:4">
      <c r="B175" s="143">
        <v>11512100</v>
      </c>
      <c r="C175" s="149" t="s">
        <v>123</v>
      </c>
      <c r="D175" s="150"/>
    </row>
    <row r="176" ht="9.75" hidden="1" customHeight="1" spans="2:4">
      <c r="B176" s="143">
        <v>11512200</v>
      </c>
      <c r="C176" s="149" t="s">
        <v>124</v>
      </c>
      <c r="D176" s="150"/>
    </row>
    <row r="177" ht="9.75" hidden="1" customHeight="1" spans="2:4">
      <c r="B177" s="146">
        <v>11513</v>
      </c>
      <c r="C177" s="147" t="s">
        <v>125</v>
      </c>
      <c r="D177" s="150"/>
    </row>
    <row r="178" ht="9.75" hidden="1" customHeight="1" spans="2:4">
      <c r="B178" s="143">
        <v>11513100</v>
      </c>
      <c r="C178" s="149" t="s">
        <v>126</v>
      </c>
      <c r="D178" s="150"/>
    </row>
    <row r="179" ht="9.75" hidden="1" customHeight="1" spans="2:4">
      <c r="B179" s="143">
        <v>11513200</v>
      </c>
      <c r="C179" s="149" t="s">
        <v>127</v>
      </c>
      <c r="D179" s="150"/>
    </row>
    <row r="180" ht="9.75" hidden="1" customHeight="1" spans="2:4">
      <c r="B180" s="146">
        <v>11514</v>
      </c>
      <c r="C180" s="147" t="s">
        <v>128</v>
      </c>
      <c r="D180" s="150"/>
    </row>
    <row r="181" ht="9.75" hidden="1" customHeight="1" spans="2:4">
      <c r="B181" s="143">
        <v>11514100</v>
      </c>
      <c r="C181" s="248" t="s">
        <v>128</v>
      </c>
      <c r="D181" s="150"/>
    </row>
    <row r="182" ht="9.75" hidden="1" customHeight="1" spans="2:4">
      <c r="B182" s="249">
        <v>11515</v>
      </c>
      <c r="C182" s="250" t="s">
        <v>129</v>
      </c>
      <c r="D182" s="150"/>
    </row>
    <row r="183" ht="9.75" hidden="1" customHeight="1" spans="2:4">
      <c r="B183" s="143">
        <v>11515100</v>
      </c>
      <c r="C183" s="247" t="s">
        <v>470</v>
      </c>
      <c r="D183" s="150"/>
    </row>
    <row r="184" ht="9.75" hidden="1" customHeight="1" spans="2:4">
      <c r="B184" s="143">
        <v>11515200</v>
      </c>
      <c r="C184" s="247" t="s">
        <v>471</v>
      </c>
      <c r="D184" s="150"/>
    </row>
    <row r="185" ht="9.75" hidden="1" customHeight="1" spans="2:4">
      <c r="B185" s="143">
        <v>11515300</v>
      </c>
      <c r="C185" s="247" t="s">
        <v>472</v>
      </c>
      <c r="D185" s="150"/>
    </row>
    <row r="186" ht="9.75" hidden="1" customHeight="1" spans="2:4">
      <c r="B186" s="143">
        <v>11515400</v>
      </c>
      <c r="C186" s="247" t="s">
        <v>473</v>
      </c>
      <c r="D186" s="150"/>
    </row>
    <row r="187" ht="9.75" hidden="1" customHeight="1" spans="2:4">
      <c r="B187" s="251">
        <v>11516</v>
      </c>
      <c r="C187" s="252" t="s">
        <v>134</v>
      </c>
      <c r="D187" s="150"/>
    </row>
    <row r="188" ht="9.75" hidden="1" customHeight="1" spans="2:4">
      <c r="B188" s="143">
        <v>11516100</v>
      </c>
      <c r="C188" s="253" t="s">
        <v>135</v>
      </c>
      <c r="D188" s="150"/>
    </row>
    <row r="189" ht="3" hidden="1" customHeight="1" spans="2:4">
      <c r="B189" s="143">
        <v>11516200</v>
      </c>
      <c r="C189" s="253" t="s">
        <v>136</v>
      </c>
      <c r="D189" s="150"/>
    </row>
    <row r="190" ht="9.75" hidden="1" customHeight="1" spans="2:4">
      <c r="B190" s="143">
        <v>11516300</v>
      </c>
      <c r="C190" s="253" t="s">
        <v>137</v>
      </c>
      <c r="D190" s="150"/>
    </row>
    <row r="191" ht="9.75" hidden="1" customHeight="1" spans="2:4">
      <c r="B191" s="143">
        <v>11516400</v>
      </c>
      <c r="C191" s="253" t="s">
        <v>138</v>
      </c>
      <c r="D191" s="150"/>
    </row>
    <row r="192" ht="9.75" hidden="1" customHeight="1" spans="2:4">
      <c r="B192" s="251">
        <v>11517</v>
      </c>
      <c r="C192" s="250" t="s">
        <v>139</v>
      </c>
      <c r="D192" s="150"/>
    </row>
    <row r="193" ht="9.75" hidden="1" customHeight="1" spans="2:4">
      <c r="B193" s="143">
        <v>11517100</v>
      </c>
      <c r="C193" s="253" t="s">
        <v>140</v>
      </c>
      <c r="D193" s="150"/>
    </row>
    <row r="194" ht="9.75" hidden="1" customHeight="1" spans="2:4">
      <c r="B194" s="143">
        <v>11517200</v>
      </c>
      <c r="C194" s="253" t="s">
        <v>141</v>
      </c>
      <c r="D194" s="150"/>
    </row>
    <row r="195" ht="9.75" hidden="1" customHeight="1" spans="2:4">
      <c r="B195" s="143">
        <v>11517300</v>
      </c>
      <c r="C195" s="253" t="s">
        <v>142</v>
      </c>
      <c r="D195" s="150"/>
    </row>
    <row r="196" ht="9.75" hidden="1" customHeight="1" spans="2:4">
      <c r="B196" s="143">
        <v>11517400</v>
      </c>
      <c r="C196" s="253" t="s">
        <v>143</v>
      </c>
      <c r="D196" s="150"/>
    </row>
    <row r="197" ht="9.75" hidden="1" customHeight="1" spans="2:4">
      <c r="B197" s="251">
        <v>11518</v>
      </c>
      <c r="C197" s="250" t="s">
        <v>144</v>
      </c>
      <c r="D197" s="150"/>
    </row>
    <row r="198" ht="9.75" hidden="1" customHeight="1" spans="2:4">
      <c r="B198" s="143">
        <v>11518100</v>
      </c>
      <c r="C198" s="254" t="s">
        <v>145</v>
      </c>
      <c r="D198" s="150"/>
    </row>
    <row r="199" ht="9.75" hidden="1" customHeight="1" spans="2:4">
      <c r="B199" s="143">
        <v>11518200</v>
      </c>
      <c r="C199" s="247" t="s">
        <v>146</v>
      </c>
      <c r="D199" s="150"/>
    </row>
    <row r="200" ht="9.75" hidden="1" customHeight="1" spans="2:4">
      <c r="B200" s="143">
        <v>11518300</v>
      </c>
      <c r="C200" s="247" t="s">
        <v>147</v>
      </c>
      <c r="D200" s="150"/>
    </row>
    <row r="201" ht="9.75" hidden="1" customHeight="1" spans="2:4">
      <c r="B201" s="143">
        <v>11518400</v>
      </c>
      <c r="C201" s="247" t="s">
        <v>148</v>
      </c>
      <c r="D201" s="150"/>
    </row>
    <row r="202" ht="9.75" hidden="1" customHeight="1" spans="2:4">
      <c r="B202" s="251">
        <v>11519</v>
      </c>
      <c r="C202" s="250" t="s">
        <v>149</v>
      </c>
      <c r="D202" s="150"/>
    </row>
    <row r="203" ht="9.75" hidden="1" customHeight="1" spans="2:4">
      <c r="B203" s="143">
        <v>11519100</v>
      </c>
      <c r="C203" s="254" t="s">
        <v>150</v>
      </c>
      <c r="D203" s="150"/>
    </row>
    <row r="204" ht="9.75" hidden="1" customHeight="1" spans="2:4">
      <c r="B204" s="143">
        <v>11519200</v>
      </c>
      <c r="C204" s="253" t="s">
        <v>151</v>
      </c>
      <c r="D204" s="150"/>
    </row>
    <row r="205" ht="9.75" hidden="1" customHeight="1" spans="2:4">
      <c r="B205" s="143">
        <v>11519300</v>
      </c>
      <c r="C205" s="253" t="s">
        <v>152</v>
      </c>
      <c r="D205" s="150"/>
    </row>
    <row r="206" ht="9.75" hidden="1" customHeight="1" spans="2:4">
      <c r="B206" s="143">
        <v>11519400</v>
      </c>
      <c r="C206" s="253" t="s">
        <v>153</v>
      </c>
      <c r="D206" s="150"/>
    </row>
    <row r="207" ht="9.75" hidden="1" customHeight="1" spans="2:4">
      <c r="B207" s="146">
        <v>116</v>
      </c>
      <c r="C207" s="147" t="s">
        <v>154</v>
      </c>
      <c r="D207" s="150"/>
    </row>
    <row r="208" ht="9.75" hidden="1" customHeight="1" spans="2:4">
      <c r="B208" s="146">
        <v>1161</v>
      </c>
      <c r="C208" s="147" t="s">
        <v>154</v>
      </c>
      <c r="D208" s="150"/>
    </row>
    <row r="209" ht="9.75" hidden="1" customHeight="1" spans="2:4">
      <c r="B209" s="146">
        <v>11611</v>
      </c>
      <c r="C209" s="147" t="s">
        <v>154</v>
      </c>
      <c r="D209" s="150"/>
    </row>
    <row r="210" ht="9.75" hidden="1" customHeight="1" spans="2:4">
      <c r="B210" s="146">
        <v>11611100</v>
      </c>
      <c r="C210" s="255" t="s">
        <v>155</v>
      </c>
      <c r="D210" s="150"/>
    </row>
    <row r="211" ht="9.75" hidden="1" customHeight="1" spans="2:4">
      <c r="B211" s="146">
        <v>11611200</v>
      </c>
      <c r="C211" s="255" t="s">
        <v>156</v>
      </c>
      <c r="D211" s="150"/>
    </row>
    <row r="212" ht="9.75" hidden="1" customHeight="1" spans="2:4">
      <c r="B212" s="146">
        <v>12</v>
      </c>
      <c r="C212" s="147" t="s">
        <v>157</v>
      </c>
      <c r="D212" s="150"/>
    </row>
    <row r="213" ht="9.75" hidden="1" customHeight="1" spans="2:4">
      <c r="B213" s="146">
        <v>121</v>
      </c>
      <c r="C213" s="147" t="s">
        <v>158</v>
      </c>
      <c r="D213" s="150"/>
    </row>
    <row r="214" ht="9.75" hidden="1" customHeight="1" spans="2:4">
      <c r="B214" s="146">
        <v>1211</v>
      </c>
      <c r="C214" s="144" t="s">
        <v>159</v>
      </c>
      <c r="D214" s="150"/>
    </row>
    <row r="215" ht="9.75" hidden="1" customHeight="1" spans="2:4">
      <c r="B215" s="143">
        <v>12110100</v>
      </c>
      <c r="C215" s="151" t="s">
        <v>159</v>
      </c>
      <c r="D215" s="150"/>
    </row>
    <row r="216" ht="9.75" hidden="1" customHeight="1" spans="2:4">
      <c r="B216" s="143">
        <v>12110200</v>
      </c>
      <c r="C216" s="151" t="s">
        <v>160</v>
      </c>
      <c r="D216" s="150"/>
    </row>
    <row r="217" ht="9.75" hidden="1" customHeight="1" spans="2:4">
      <c r="B217" s="143">
        <v>12110300</v>
      </c>
      <c r="C217" s="151" t="s">
        <v>161</v>
      </c>
      <c r="D217" s="150"/>
    </row>
    <row r="218" ht="9.75" hidden="1" customHeight="1" spans="2:4">
      <c r="B218" s="143">
        <v>12110400</v>
      </c>
      <c r="C218" s="151" t="s">
        <v>162</v>
      </c>
      <c r="D218" s="150"/>
    </row>
    <row r="219" ht="9.75" hidden="1" customHeight="1" spans="2:4">
      <c r="B219" s="146">
        <v>1212</v>
      </c>
      <c r="C219" s="144" t="s">
        <v>163</v>
      </c>
      <c r="D219" s="150"/>
    </row>
    <row r="220" ht="9.75" hidden="1" customHeight="1" spans="2:4">
      <c r="B220" s="143">
        <v>12120100</v>
      </c>
      <c r="C220" s="151" t="s">
        <v>163</v>
      </c>
      <c r="D220" s="150"/>
    </row>
    <row r="221" ht="9.75" hidden="1" customHeight="1" spans="2:4">
      <c r="B221" s="143">
        <v>12120200</v>
      </c>
      <c r="C221" s="151" t="s">
        <v>164</v>
      </c>
      <c r="D221" s="150"/>
    </row>
    <row r="222" ht="9.75" hidden="1" customHeight="1" spans="2:4">
      <c r="B222" s="143">
        <v>12120300</v>
      </c>
      <c r="C222" s="151" t="s">
        <v>165</v>
      </c>
      <c r="D222" s="150"/>
    </row>
    <row r="223" ht="9.75" hidden="1" customHeight="1" spans="2:4">
      <c r="B223" s="143">
        <v>12120400</v>
      </c>
      <c r="C223" s="151" t="s">
        <v>166</v>
      </c>
      <c r="D223" s="150"/>
    </row>
    <row r="224" ht="9.75" hidden="1" customHeight="1" spans="2:4">
      <c r="B224" s="146">
        <v>1213</v>
      </c>
      <c r="C224" s="144" t="s">
        <v>167</v>
      </c>
      <c r="D224" s="150"/>
    </row>
    <row r="225" ht="9.75" hidden="1" customHeight="1" spans="2:4">
      <c r="B225" s="143">
        <v>12130100</v>
      </c>
      <c r="C225" s="151" t="s">
        <v>167</v>
      </c>
      <c r="D225" s="150"/>
    </row>
    <row r="226" ht="9.75" hidden="1" customHeight="1" spans="2:4">
      <c r="B226" s="146">
        <v>1214</v>
      </c>
      <c r="C226" s="144" t="s">
        <v>168</v>
      </c>
      <c r="D226" s="150"/>
    </row>
    <row r="227" ht="9.75" hidden="1" customHeight="1" spans="2:4">
      <c r="B227" s="143">
        <v>12140100</v>
      </c>
      <c r="C227" s="151" t="s">
        <v>168</v>
      </c>
      <c r="D227" s="150"/>
    </row>
    <row r="228" ht="9.75" hidden="1" customHeight="1" spans="2:4">
      <c r="B228" s="146">
        <v>1215</v>
      </c>
      <c r="C228" s="144" t="s">
        <v>169</v>
      </c>
      <c r="D228" s="150"/>
    </row>
    <row r="229" ht="9.75" hidden="1" customHeight="1" spans="2:4">
      <c r="B229" s="143">
        <v>12150100</v>
      </c>
      <c r="C229" s="151" t="s">
        <v>169</v>
      </c>
      <c r="D229" s="150"/>
    </row>
    <row r="230" ht="9.75" hidden="1" customHeight="1" spans="2:4">
      <c r="B230" s="146">
        <v>122</v>
      </c>
      <c r="C230" s="144" t="s">
        <v>170</v>
      </c>
      <c r="D230" s="150"/>
    </row>
    <row r="231" ht="9.75" hidden="1" customHeight="1" spans="2:4">
      <c r="B231" s="146">
        <v>1221</v>
      </c>
      <c r="C231" s="144" t="s">
        <v>171</v>
      </c>
      <c r="D231" s="150"/>
    </row>
    <row r="232" ht="9.75" hidden="1" customHeight="1" spans="2:4">
      <c r="B232" s="143">
        <v>12210100</v>
      </c>
      <c r="C232" s="151" t="s">
        <v>171</v>
      </c>
      <c r="D232" s="150"/>
    </row>
    <row r="233" ht="9.75" hidden="1" customHeight="1" spans="2:4">
      <c r="B233" s="146">
        <v>1222</v>
      </c>
      <c r="C233" s="144" t="s">
        <v>172</v>
      </c>
      <c r="D233" s="150"/>
    </row>
    <row r="234" ht="9.75" hidden="1" customHeight="1" spans="2:4">
      <c r="B234" s="143">
        <v>12220100</v>
      </c>
      <c r="C234" s="151" t="s">
        <v>172</v>
      </c>
      <c r="D234" s="150"/>
    </row>
    <row r="235" ht="9.75" hidden="1" customHeight="1" spans="2:4">
      <c r="B235" s="146">
        <v>1223</v>
      </c>
      <c r="C235" s="144" t="s">
        <v>173</v>
      </c>
      <c r="D235" s="150"/>
    </row>
    <row r="236" ht="9.75" hidden="1" customHeight="1" spans="2:4">
      <c r="B236" s="143">
        <v>12230100</v>
      </c>
      <c r="C236" s="151" t="s">
        <v>173</v>
      </c>
      <c r="D236" s="150"/>
    </row>
    <row r="237" ht="9.75" hidden="1" customHeight="1" spans="2:4">
      <c r="B237" s="146">
        <v>123</v>
      </c>
      <c r="C237" s="147" t="s">
        <v>174</v>
      </c>
      <c r="D237" s="150"/>
    </row>
    <row r="238" ht="9.75" hidden="1" customHeight="1" spans="2:4">
      <c r="B238" s="146">
        <v>1231</v>
      </c>
      <c r="C238" s="147" t="s">
        <v>174</v>
      </c>
      <c r="D238" s="150"/>
    </row>
    <row r="239" ht="9.75" hidden="1" customHeight="1" spans="2:4">
      <c r="B239" s="143">
        <v>12310100</v>
      </c>
      <c r="C239" s="149" t="s">
        <v>174</v>
      </c>
      <c r="D239" s="150"/>
    </row>
    <row r="240" ht="9.75" hidden="1" customHeight="1" spans="2:4">
      <c r="B240" s="143">
        <v>12310200</v>
      </c>
      <c r="C240" s="151" t="s">
        <v>175</v>
      </c>
      <c r="D240" s="150"/>
    </row>
    <row r="241" ht="9.75" hidden="1" customHeight="1" spans="2:4">
      <c r="B241" s="143">
        <v>12310300</v>
      </c>
      <c r="C241" s="151" t="s">
        <v>176</v>
      </c>
      <c r="D241" s="150"/>
    </row>
    <row r="242" ht="9.75" hidden="1" customHeight="1" spans="2:4">
      <c r="B242" s="143">
        <v>12310400</v>
      </c>
      <c r="C242" s="151" t="s">
        <v>177</v>
      </c>
      <c r="D242" s="150"/>
    </row>
    <row r="243" ht="9.75" hidden="1" customHeight="1" spans="2:4">
      <c r="B243" s="146">
        <v>1232</v>
      </c>
      <c r="C243" s="147" t="s">
        <v>178</v>
      </c>
      <c r="D243" s="150"/>
    </row>
    <row r="244" ht="9.75" hidden="1" customHeight="1" spans="2:4">
      <c r="B244" s="143">
        <v>12320100</v>
      </c>
      <c r="C244" s="149" t="s">
        <v>178</v>
      </c>
      <c r="D244" s="150"/>
    </row>
    <row r="245" ht="9.75" hidden="1" customHeight="1" spans="2:4">
      <c r="B245" s="146">
        <v>13</v>
      </c>
      <c r="C245" s="147" t="s">
        <v>179</v>
      </c>
      <c r="D245" s="150"/>
    </row>
    <row r="246" ht="9.75" hidden="1" customHeight="1" spans="2:4">
      <c r="B246" s="146">
        <v>131</v>
      </c>
      <c r="C246" s="147" t="s">
        <v>180</v>
      </c>
      <c r="D246" s="150"/>
    </row>
    <row r="247" ht="9.75" hidden="1" customHeight="1" spans="2:4">
      <c r="B247" s="146">
        <v>1311</v>
      </c>
      <c r="C247" s="147" t="s">
        <v>181</v>
      </c>
      <c r="D247" s="150"/>
    </row>
    <row r="248" ht="9.75" hidden="1" customHeight="1" spans="2:4">
      <c r="B248" s="146">
        <v>13111</v>
      </c>
      <c r="C248" s="147" t="s">
        <v>181</v>
      </c>
      <c r="D248" s="150"/>
    </row>
    <row r="249" ht="9.75" hidden="1" customHeight="1" spans="2:4">
      <c r="B249" s="143">
        <v>13111100</v>
      </c>
      <c r="C249" s="149" t="s">
        <v>182</v>
      </c>
      <c r="D249" s="150"/>
    </row>
    <row r="250" ht="9.75" hidden="1" customHeight="1" spans="2:4">
      <c r="B250" s="143">
        <v>13111200</v>
      </c>
      <c r="C250" s="149" t="s">
        <v>183</v>
      </c>
      <c r="D250" s="150"/>
    </row>
    <row r="251" ht="9.75" hidden="1" customHeight="1" spans="2:4">
      <c r="B251" s="146">
        <v>1312</v>
      </c>
      <c r="C251" s="147" t="s">
        <v>184</v>
      </c>
      <c r="D251" s="150"/>
    </row>
    <row r="252" ht="9.75" hidden="1" customHeight="1" spans="2:4">
      <c r="B252" s="146">
        <v>13121</v>
      </c>
      <c r="C252" s="147" t="s">
        <v>185</v>
      </c>
      <c r="D252" s="150"/>
    </row>
    <row r="253" ht="9.75" hidden="1" customHeight="1" spans="2:4">
      <c r="B253" s="143">
        <v>13121100</v>
      </c>
      <c r="C253" s="149" t="s">
        <v>182</v>
      </c>
      <c r="D253" s="150"/>
    </row>
    <row r="254" ht="9.75" hidden="1" customHeight="1" spans="2:4">
      <c r="B254" s="143">
        <v>13121200</v>
      </c>
      <c r="C254" s="151" t="s">
        <v>183</v>
      </c>
      <c r="D254" s="150"/>
    </row>
    <row r="255" ht="5.25" hidden="1" customHeight="1" spans="2:4">
      <c r="B255" s="146">
        <v>133</v>
      </c>
      <c r="C255" s="147" t="s">
        <v>186</v>
      </c>
      <c r="D255" s="150"/>
    </row>
    <row r="256" ht="0.75" hidden="1" customHeight="1" spans="2:4">
      <c r="B256" s="146">
        <v>1331</v>
      </c>
      <c r="C256" s="147" t="s">
        <v>187</v>
      </c>
      <c r="D256" s="150"/>
    </row>
    <row r="257" ht="19.5" customHeight="1" spans="2:4">
      <c r="B257" s="146">
        <v>13311</v>
      </c>
      <c r="C257" s="147" t="s">
        <v>187</v>
      </c>
      <c r="D257" s="145">
        <f>D259</f>
        <v>17253.1</v>
      </c>
    </row>
    <row r="258" ht="18" spans="2:4">
      <c r="B258" s="143">
        <v>13311100</v>
      </c>
      <c r="C258" s="149" t="s">
        <v>188</v>
      </c>
      <c r="D258" s="150"/>
    </row>
    <row r="259" ht="17.25" customHeight="1" spans="2:4">
      <c r="B259" s="143">
        <v>13311200</v>
      </c>
      <c r="C259" s="149" t="s">
        <v>189</v>
      </c>
      <c r="D259" s="152">
        <v>17253.1</v>
      </c>
    </row>
    <row r="260" ht="0.75" hidden="1" customHeight="1" spans="2:4">
      <c r="B260" s="143">
        <v>13311300</v>
      </c>
      <c r="C260" s="149" t="s">
        <v>190</v>
      </c>
      <c r="D260" s="150"/>
    </row>
    <row r="261" ht="34.8" hidden="1" spans="2:4">
      <c r="B261" s="146">
        <v>1332</v>
      </c>
      <c r="C261" s="147" t="s">
        <v>191</v>
      </c>
      <c r="D261" s="150"/>
    </row>
    <row r="262" ht="34.8" hidden="1" spans="2:4">
      <c r="B262" s="146">
        <v>13321</v>
      </c>
      <c r="C262" s="147" t="s">
        <v>191</v>
      </c>
      <c r="D262" s="150"/>
    </row>
    <row r="263" ht="36" hidden="1" spans="2:4">
      <c r="B263" s="143">
        <v>13321100</v>
      </c>
      <c r="C263" s="154" t="s">
        <v>192</v>
      </c>
      <c r="D263" s="150"/>
    </row>
    <row r="264" ht="36" hidden="1" spans="2:4">
      <c r="B264" s="143">
        <v>13321200</v>
      </c>
      <c r="C264" s="154" t="s">
        <v>193</v>
      </c>
      <c r="D264" s="150"/>
    </row>
    <row r="265" ht="36" hidden="1" spans="2:4">
      <c r="B265" s="143">
        <v>13321300</v>
      </c>
      <c r="C265" s="154" t="s">
        <v>194</v>
      </c>
      <c r="D265" s="150"/>
    </row>
    <row r="266" ht="36" hidden="1" spans="2:4">
      <c r="B266" s="143">
        <v>13321400</v>
      </c>
      <c r="C266" s="154" t="s">
        <v>195</v>
      </c>
      <c r="D266" s="150"/>
    </row>
    <row r="267" ht="36" hidden="1" spans="2:4">
      <c r="B267" s="143">
        <v>13321500</v>
      </c>
      <c r="C267" s="256" t="s">
        <v>196</v>
      </c>
      <c r="D267" s="150"/>
    </row>
    <row r="268" ht="18" customHeight="1" spans="2:4">
      <c r="B268" s="146">
        <v>14</v>
      </c>
      <c r="C268" s="147" t="s">
        <v>197</v>
      </c>
      <c r="D268" s="145">
        <f>D284+D285+D339+D425+D336</f>
        <v>4274.7</v>
      </c>
    </row>
    <row r="269" ht="18" hidden="1" spans="2:4">
      <c r="B269" s="146">
        <v>141</v>
      </c>
      <c r="C269" s="147" t="s">
        <v>198</v>
      </c>
      <c r="D269" s="150"/>
    </row>
    <row r="270" ht="18" hidden="1" spans="2:4">
      <c r="B270" s="146">
        <v>1411</v>
      </c>
      <c r="C270" s="147" t="s">
        <v>199</v>
      </c>
      <c r="D270" s="150"/>
    </row>
    <row r="271" ht="15.75" hidden="1" customHeight="1" spans="2:4">
      <c r="B271" s="146">
        <v>14111</v>
      </c>
      <c r="C271" s="147" t="s">
        <v>200</v>
      </c>
      <c r="D271" s="150"/>
    </row>
    <row r="272" ht="36" hidden="1" spans="2:4">
      <c r="B272" s="143">
        <v>14111100</v>
      </c>
      <c r="C272" s="149" t="s">
        <v>201</v>
      </c>
      <c r="D272" s="150"/>
    </row>
    <row r="273" ht="34.8" hidden="1" spans="2:4">
      <c r="B273" s="146">
        <v>14112</v>
      </c>
      <c r="C273" s="147" t="s">
        <v>202</v>
      </c>
      <c r="D273" s="150"/>
    </row>
    <row r="274" ht="18" hidden="1" spans="2:4">
      <c r="B274" s="143">
        <v>14112100</v>
      </c>
      <c r="C274" s="149" t="s">
        <v>202</v>
      </c>
      <c r="D274" s="150"/>
    </row>
    <row r="275" ht="18" hidden="1" spans="2:4">
      <c r="B275" s="146">
        <v>1412</v>
      </c>
      <c r="C275" s="147" t="s">
        <v>203</v>
      </c>
      <c r="D275" s="150"/>
    </row>
    <row r="276" ht="18" hidden="1" spans="2:4">
      <c r="B276" s="146">
        <v>14121</v>
      </c>
      <c r="C276" s="147" t="s">
        <v>204</v>
      </c>
      <c r="D276" s="150"/>
    </row>
    <row r="277" ht="36" hidden="1" spans="2:4">
      <c r="B277" s="143">
        <v>14121100</v>
      </c>
      <c r="C277" s="149" t="s">
        <v>205</v>
      </c>
      <c r="D277" s="150"/>
    </row>
    <row r="278" ht="18" hidden="1" spans="2:4">
      <c r="B278" s="146">
        <v>14122</v>
      </c>
      <c r="C278" s="147" t="s">
        <v>206</v>
      </c>
      <c r="D278" s="150"/>
    </row>
    <row r="279" ht="18" hidden="1" spans="2:4">
      <c r="B279" s="143">
        <v>14122100</v>
      </c>
      <c r="C279" s="149" t="s">
        <v>207</v>
      </c>
      <c r="D279" s="150"/>
    </row>
    <row r="280" ht="18" hidden="1" spans="2:4">
      <c r="B280" s="143">
        <v>14122200</v>
      </c>
      <c r="C280" s="151" t="s">
        <v>208</v>
      </c>
      <c r="D280" s="150"/>
    </row>
    <row r="281" ht="18" hidden="1" spans="2:4">
      <c r="B281" s="146">
        <v>1415</v>
      </c>
      <c r="C281" s="147" t="s">
        <v>209</v>
      </c>
      <c r="D281" s="150"/>
    </row>
    <row r="282" ht="34.8" hidden="1" spans="2:4">
      <c r="B282" s="146">
        <v>14151</v>
      </c>
      <c r="C282" s="147" t="s">
        <v>211</v>
      </c>
      <c r="D282" s="150"/>
    </row>
    <row r="283" ht="36" hidden="1" spans="2:4">
      <c r="B283" s="143">
        <v>14151100</v>
      </c>
      <c r="C283" s="149" t="s">
        <v>211</v>
      </c>
      <c r="D283" s="150"/>
    </row>
    <row r="284" ht="18" spans="2:4">
      <c r="B284" s="143">
        <v>14151200</v>
      </c>
      <c r="C284" s="149" t="s">
        <v>212</v>
      </c>
      <c r="D284" s="150">
        <v>0</v>
      </c>
    </row>
    <row r="285" ht="17.4" spans="2:4">
      <c r="B285" s="146">
        <v>14152</v>
      </c>
      <c r="C285" s="147" t="s">
        <v>210</v>
      </c>
      <c r="D285" s="145">
        <f>D286+D287+D288</f>
        <v>2970.7</v>
      </c>
    </row>
    <row r="286" ht="18" spans="2:4">
      <c r="B286" s="143">
        <v>14152100</v>
      </c>
      <c r="C286" s="149" t="s">
        <v>213</v>
      </c>
      <c r="D286" s="150">
        <v>167.5</v>
      </c>
    </row>
    <row r="287" ht="18" spans="2:4">
      <c r="B287" s="143">
        <v>14152200</v>
      </c>
      <c r="C287" s="149" t="s">
        <v>474</v>
      </c>
      <c r="D287" s="150">
        <v>1420</v>
      </c>
    </row>
    <row r="288" ht="18" spans="2:4">
      <c r="B288" s="143">
        <v>14152600</v>
      </c>
      <c r="C288" s="149" t="s">
        <v>475</v>
      </c>
      <c r="D288" s="150">
        <v>1383.2</v>
      </c>
    </row>
    <row r="289" ht="18" hidden="1" spans="2:4">
      <c r="B289" s="143">
        <v>14152300</v>
      </c>
      <c r="C289" s="149" t="s">
        <v>215</v>
      </c>
      <c r="D289" s="150"/>
    </row>
    <row r="290" ht="18" hidden="1" spans="2:4">
      <c r="B290" s="143">
        <v>14152400</v>
      </c>
      <c r="C290" s="149" t="s">
        <v>216</v>
      </c>
      <c r="D290" s="150"/>
    </row>
    <row r="291" ht="18" hidden="1" spans="2:4">
      <c r="B291" s="143">
        <v>14152500</v>
      </c>
      <c r="C291" s="149" t="s">
        <v>217</v>
      </c>
      <c r="D291" s="150"/>
    </row>
    <row r="292" ht="36" hidden="1" spans="2:4">
      <c r="B292" s="143">
        <v>14152600</v>
      </c>
      <c r="C292" s="149" t="s">
        <v>218</v>
      </c>
      <c r="D292" s="150"/>
    </row>
    <row r="293" ht="18" hidden="1" spans="2:4">
      <c r="B293" s="143">
        <v>14152700</v>
      </c>
      <c r="C293" s="149" t="s">
        <v>219</v>
      </c>
      <c r="D293" s="150"/>
    </row>
    <row r="294" ht="18" hidden="1" spans="2:4">
      <c r="B294" s="143">
        <v>14152800</v>
      </c>
      <c r="C294" s="149" t="s">
        <v>220</v>
      </c>
      <c r="D294" s="150"/>
    </row>
    <row r="295" ht="5.25" hidden="1" customHeight="1" spans="2:4">
      <c r="B295" s="143">
        <v>14152900</v>
      </c>
      <c r="C295" s="149" t="s">
        <v>221</v>
      </c>
      <c r="D295" s="150"/>
    </row>
    <row r="296" ht="18" hidden="1" spans="2:4">
      <c r="B296" s="146">
        <v>14153</v>
      </c>
      <c r="C296" s="147" t="s">
        <v>222</v>
      </c>
      <c r="D296" s="150"/>
    </row>
    <row r="297" ht="36" hidden="1" spans="2:4">
      <c r="B297" s="143">
        <v>14153100</v>
      </c>
      <c r="C297" s="149" t="s">
        <v>223</v>
      </c>
      <c r="D297" s="150"/>
    </row>
    <row r="298" ht="36" hidden="1" spans="2:4">
      <c r="B298" s="143">
        <v>14153200</v>
      </c>
      <c r="C298" s="149" t="s">
        <v>224</v>
      </c>
      <c r="D298" s="150"/>
    </row>
    <row r="299" ht="18" hidden="1" spans="2:4">
      <c r="B299" s="143">
        <v>14153900</v>
      </c>
      <c r="C299" s="149" t="s">
        <v>225</v>
      </c>
      <c r="D299" s="150"/>
    </row>
    <row r="300" ht="18" hidden="1" spans="2:4">
      <c r="B300" s="146">
        <v>142</v>
      </c>
      <c r="C300" s="147" t="s">
        <v>226</v>
      </c>
      <c r="D300" s="150"/>
    </row>
    <row r="301" ht="18" hidden="1" spans="2:4">
      <c r="B301" s="146">
        <v>1422</v>
      </c>
      <c r="C301" s="147" t="s">
        <v>227</v>
      </c>
      <c r="D301" s="150"/>
    </row>
    <row r="302" ht="18" hidden="1" spans="2:4">
      <c r="B302" s="146">
        <v>14221</v>
      </c>
      <c r="C302" s="147" t="s">
        <v>228</v>
      </c>
      <c r="D302" s="150"/>
    </row>
    <row r="303" ht="18" hidden="1" spans="2:4">
      <c r="B303" s="143">
        <v>14221100</v>
      </c>
      <c r="C303" s="149" t="s">
        <v>229</v>
      </c>
      <c r="D303" s="150"/>
    </row>
    <row r="304" ht="36" hidden="1" spans="2:4">
      <c r="B304" s="143">
        <v>14221200</v>
      </c>
      <c r="C304" s="149" t="s">
        <v>230</v>
      </c>
      <c r="D304" s="150"/>
    </row>
    <row r="305" ht="18" hidden="1" spans="2:4">
      <c r="B305" s="143">
        <v>14221300</v>
      </c>
      <c r="C305" s="149" t="s">
        <v>231</v>
      </c>
      <c r="D305" s="150"/>
    </row>
    <row r="306" ht="18" hidden="1" spans="2:4">
      <c r="B306" s="143">
        <v>14221400</v>
      </c>
      <c r="C306" s="149" t="s">
        <v>232</v>
      </c>
      <c r="D306" s="150"/>
    </row>
    <row r="307" ht="36" hidden="1" spans="2:4">
      <c r="B307" s="143">
        <v>14221500</v>
      </c>
      <c r="C307" s="149" t="s">
        <v>233</v>
      </c>
      <c r="D307" s="150"/>
    </row>
    <row r="308" ht="36" hidden="1" spans="2:4">
      <c r="B308" s="143">
        <v>14221600</v>
      </c>
      <c r="C308" s="149" t="s">
        <v>234</v>
      </c>
      <c r="D308" s="150"/>
    </row>
    <row r="309" ht="18" hidden="1" spans="2:4">
      <c r="B309" s="143">
        <v>14221700</v>
      </c>
      <c r="C309" s="149" t="s">
        <v>235</v>
      </c>
      <c r="D309" s="150"/>
    </row>
    <row r="310" ht="7.5" hidden="1" customHeight="1" spans="2:4">
      <c r="B310" s="143">
        <v>14221800</v>
      </c>
      <c r="C310" s="149" t="s">
        <v>236</v>
      </c>
      <c r="D310" s="150"/>
    </row>
    <row r="311" ht="18" hidden="1" spans="2:4">
      <c r="B311" s="143">
        <v>14221900</v>
      </c>
      <c r="C311" s="149" t="s">
        <v>237</v>
      </c>
      <c r="D311" s="150"/>
    </row>
    <row r="312" ht="18" hidden="1" spans="2:4">
      <c r="B312" s="146">
        <v>14222</v>
      </c>
      <c r="C312" s="147" t="s">
        <v>238</v>
      </c>
      <c r="D312" s="150"/>
    </row>
    <row r="313" ht="18" hidden="1" spans="2:4">
      <c r="B313" s="143">
        <v>14222100</v>
      </c>
      <c r="C313" s="154" t="s">
        <v>239</v>
      </c>
      <c r="D313" s="150"/>
    </row>
    <row r="314" ht="18" hidden="1" spans="2:4">
      <c r="B314" s="143">
        <v>14222200</v>
      </c>
      <c r="C314" s="149" t="s">
        <v>240</v>
      </c>
      <c r="D314" s="150"/>
    </row>
    <row r="315" ht="18" hidden="1" spans="2:4">
      <c r="B315" s="143">
        <v>14222300</v>
      </c>
      <c r="C315" s="149" t="s">
        <v>241</v>
      </c>
      <c r="D315" s="150"/>
    </row>
    <row r="316" ht="18" hidden="1" spans="2:4">
      <c r="B316" s="143">
        <v>14222400</v>
      </c>
      <c r="C316" s="149" t="s">
        <v>242</v>
      </c>
      <c r="D316" s="150"/>
    </row>
    <row r="317" ht="36" hidden="1" spans="2:4">
      <c r="B317" s="143">
        <v>14222500</v>
      </c>
      <c r="C317" s="149" t="s">
        <v>243</v>
      </c>
      <c r="D317" s="150"/>
    </row>
    <row r="318" ht="18" hidden="1" spans="2:4">
      <c r="B318" s="146">
        <v>14223</v>
      </c>
      <c r="C318" s="247" t="s">
        <v>244</v>
      </c>
      <c r="D318" s="150"/>
    </row>
    <row r="319" ht="18" hidden="1" spans="2:4">
      <c r="B319" s="143">
        <v>14223100</v>
      </c>
      <c r="C319" s="247" t="s">
        <v>244</v>
      </c>
      <c r="D319" s="150"/>
    </row>
    <row r="320" ht="18" hidden="1" spans="2:4">
      <c r="B320" s="257">
        <v>1423</v>
      </c>
      <c r="C320" s="258" t="s">
        <v>245</v>
      </c>
      <c r="D320" s="150"/>
    </row>
    <row r="321" ht="18" hidden="1" spans="2:4">
      <c r="B321" s="257">
        <v>14231</v>
      </c>
      <c r="C321" s="258" t="s">
        <v>246</v>
      </c>
      <c r="D321" s="150"/>
    </row>
    <row r="322" ht="36" hidden="1" spans="2:4">
      <c r="B322" s="153">
        <v>14231100</v>
      </c>
      <c r="C322" s="154" t="s">
        <v>247</v>
      </c>
      <c r="D322" s="150"/>
    </row>
    <row r="323" ht="36" hidden="1" spans="2:4">
      <c r="B323" s="153">
        <v>14231200</v>
      </c>
      <c r="C323" s="154" t="s">
        <v>248</v>
      </c>
      <c r="D323" s="150"/>
    </row>
    <row r="324" ht="36" hidden="1" spans="2:4">
      <c r="B324" s="153">
        <v>14231300</v>
      </c>
      <c r="C324" s="154" t="s">
        <v>249</v>
      </c>
      <c r="D324" s="150"/>
    </row>
    <row r="325" ht="21.75" hidden="1" customHeight="1" spans="2:4">
      <c r="B325" s="153">
        <v>14231400</v>
      </c>
      <c r="C325" s="154" t="s">
        <v>250</v>
      </c>
      <c r="D325" s="150"/>
    </row>
    <row r="326" ht="18" hidden="1" spans="2:4">
      <c r="B326" s="153">
        <v>14231500</v>
      </c>
      <c r="C326" s="154" t="s">
        <v>251</v>
      </c>
      <c r="D326" s="150"/>
    </row>
    <row r="327" ht="18" hidden="1" spans="2:4">
      <c r="B327" s="153">
        <v>14231600</v>
      </c>
      <c r="C327" s="154" t="s">
        <v>252</v>
      </c>
      <c r="D327" s="150"/>
    </row>
    <row r="328" ht="54" hidden="1" spans="2:4">
      <c r="B328" s="153">
        <v>14231700</v>
      </c>
      <c r="C328" s="149" t="s">
        <v>253</v>
      </c>
      <c r="D328" s="150"/>
    </row>
    <row r="329" ht="36" hidden="1" spans="2:4">
      <c r="B329" s="153">
        <v>14231800</v>
      </c>
      <c r="C329" s="154" t="s">
        <v>254</v>
      </c>
      <c r="D329" s="150"/>
    </row>
    <row r="330" ht="36" hidden="1" spans="2:4">
      <c r="B330" s="153">
        <v>14231900</v>
      </c>
      <c r="C330" s="154" t="s">
        <v>255</v>
      </c>
      <c r="D330" s="150"/>
    </row>
    <row r="331" ht="18" hidden="1" spans="2:4">
      <c r="B331" s="257">
        <v>14232</v>
      </c>
      <c r="C331" s="258" t="s">
        <v>259</v>
      </c>
      <c r="D331" s="150"/>
    </row>
    <row r="332" ht="36" hidden="1" spans="2:4">
      <c r="B332" s="153">
        <v>14232100</v>
      </c>
      <c r="C332" s="154" t="s">
        <v>260</v>
      </c>
      <c r="D332" s="150"/>
    </row>
    <row r="333" ht="54" hidden="1" spans="2:4">
      <c r="B333" s="153">
        <v>14232200</v>
      </c>
      <c r="C333" s="154" t="s">
        <v>261</v>
      </c>
      <c r="D333" s="150"/>
    </row>
    <row r="334" ht="36" hidden="1" spans="2:4">
      <c r="B334" s="153">
        <v>14232300</v>
      </c>
      <c r="C334" s="154" t="s">
        <v>262</v>
      </c>
      <c r="D334" s="150"/>
    </row>
    <row r="335" ht="18" spans="2:4">
      <c r="B335" s="257">
        <v>142</v>
      </c>
      <c r="C335" s="154" t="s">
        <v>226</v>
      </c>
      <c r="D335" s="145">
        <f>D336+D339</f>
        <v>1304</v>
      </c>
    </row>
    <row r="336" ht="18" spans="2:4">
      <c r="B336" s="153">
        <v>1442</v>
      </c>
      <c r="C336" s="154" t="s">
        <v>256</v>
      </c>
      <c r="D336" s="150">
        <f>D337</f>
        <v>4</v>
      </c>
    </row>
    <row r="337" ht="18" spans="2:4">
      <c r="B337" s="153">
        <v>14224</v>
      </c>
      <c r="C337" s="154" t="s">
        <v>257</v>
      </c>
      <c r="D337" s="150">
        <f>D338</f>
        <v>4</v>
      </c>
    </row>
    <row r="338" ht="36" spans="2:4">
      <c r="B338" s="153">
        <v>14224200</v>
      </c>
      <c r="C338" s="154" t="s">
        <v>258</v>
      </c>
      <c r="D338" s="150">
        <v>4</v>
      </c>
    </row>
    <row r="339" ht="36" spans="2:4">
      <c r="B339" s="153">
        <v>14232400</v>
      </c>
      <c r="C339" s="154" t="s">
        <v>263</v>
      </c>
      <c r="D339" s="150">
        <v>1300</v>
      </c>
    </row>
    <row r="340" ht="36" hidden="1" spans="2:4">
      <c r="B340" s="153">
        <v>14232500</v>
      </c>
      <c r="C340" s="154" t="s">
        <v>264</v>
      </c>
      <c r="D340" s="150"/>
    </row>
    <row r="341" ht="20.25" hidden="1" customHeight="1" spans="2:4">
      <c r="B341" s="153">
        <v>14232600</v>
      </c>
      <c r="C341" s="154" t="s">
        <v>265</v>
      </c>
      <c r="D341" s="150"/>
    </row>
    <row r="342" ht="18" hidden="1" spans="2:4">
      <c r="B342" s="153">
        <v>14232700</v>
      </c>
      <c r="C342" s="154" t="s">
        <v>266</v>
      </c>
      <c r="D342" s="150"/>
    </row>
    <row r="343" ht="36" hidden="1" spans="2:4">
      <c r="B343" s="153">
        <v>14232800</v>
      </c>
      <c r="C343" s="154" t="s">
        <v>267</v>
      </c>
      <c r="D343" s="150"/>
    </row>
    <row r="344" ht="36" hidden="1" spans="2:4">
      <c r="B344" s="153">
        <v>14232900</v>
      </c>
      <c r="C344" s="154" t="s">
        <v>268</v>
      </c>
      <c r="D344" s="150"/>
    </row>
    <row r="345" ht="18" hidden="1" spans="2:4">
      <c r="B345" s="257">
        <v>14233</v>
      </c>
      <c r="C345" s="258" t="s">
        <v>269</v>
      </c>
      <c r="D345" s="150"/>
    </row>
    <row r="346" ht="18" hidden="1" spans="2:4">
      <c r="B346" s="153">
        <v>14233100</v>
      </c>
      <c r="C346" s="154" t="s">
        <v>270</v>
      </c>
      <c r="D346" s="150"/>
    </row>
    <row r="347" ht="36" hidden="1" spans="2:4">
      <c r="B347" s="153">
        <v>14233200</v>
      </c>
      <c r="C347" s="154" t="s">
        <v>271</v>
      </c>
      <c r="D347" s="150"/>
    </row>
    <row r="348" ht="18" hidden="1" spans="2:4">
      <c r="B348" s="153">
        <v>14233300</v>
      </c>
      <c r="C348" s="154" t="s">
        <v>272</v>
      </c>
      <c r="D348" s="150"/>
    </row>
    <row r="349" ht="18" hidden="1" spans="2:4">
      <c r="B349" s="153">
        <v>14233400</v>
      </c>
      <c r="C349" s="154" t="s">
        <v>273</v>
      </c>
      <c r="D349" s="150"/>
    </row>
    <row r="350" ht="18" hidden="1" spans="2:4">
      <c r="B350" s="153">
        <v>14233900</v>
      </c>
      <c r="C350" s="256" t="s">
        <v>274</v>
      </c>
      <c r="D350" s="150"/>
    </row>
    <row r="351" ht="34.8" hidden="1" spans="2:4">
      <c r="B351" s="257">
        <v>14234</v>
      </c>
      <c r="C351" s="258" t="s">
        <v>275</v>
      </c>
      <c r="D351" s="150"/>
    </row>
    <row r="352" ht="36" hidden="1" spans="2:4">
      <c r="B352" s="153">
        <v>14234100</v>
      </c>
      <c r="C352" s="154" t="s">
        <v>276</v>
      </c>
      <c r="D352" s="150"/>
    </row>
    <row r="353" ht="10.5" hidden="1" customHeight="1" spans="2:4">
      <c r="B353" s="153">
        <v>14234200</v>
      </c>
      <c r="C353" s="154" t="s">
        <v>277</v>
      </c>
      <c r="D353" s="150"/>
    </row>
    <row r="354" ht="54" hidden="1" spans="2:4">
      <c r="B354" s="153">
        <v>14234300</v>
      </c>
      <c r="C354" s="154" t="s">
        <v>278</v>
      </c>
      <c r="D354" s="150"/>
    </row>
    <row r="355" ht="36" hidden="1" spans="2:4">
      <c r="B355" s="153">
        <v>14234400</v>
      </c>
      <c r="C355" s="154" t="s">
        <v>279</v>
      </c>
      <c r="D355" s="150"/>
    </row>
    <row r="356" ht="36" hidden="1" spans="2:4">
      <c r="B356" s="153">
        <v>14234500</v>
      </c>
      <c r="C356" s="256" t="s">
        <v>280</v>
      </c>
      <c r="D356" s="150"/>
    </row>
    <row r="357" ht="18" hidden="1" spans="2:4">
      <c r="B357" s="153">
        <v>14234600</v>
      </c>
      <c r="C357" s="256" t="s">
        <v>281</v>
      </c>
      <c r="D357" s="150"/>
    </row>
    <row r="358" ht="18" hidden="1" spans="2:4">
      <c r="B358" s="153">
        <v>14234700</v>
      </c>
      <c r="C358" s="256" t="s">
        <v>282</v>
      </c>
      <c r="D358" s="150"/>
    </row>
    <row r="359" ht="36" hidden="1" spans="2:4">
      <c r="B359" s="153">
        <v>14234900</v>
      </c>
      <c r="C359" s="154" t="s">
        <v>283</v>
      </c>
      <c r="D359" s="150"/>
    </row>
    <row r="360" ht="34.8" hidden="1" spans="2:4">
      <c r="B360" s="257">
        <v>14235</v>
      </c>
      <c r="C360" s="258" t="s">
        <v>284</v>
      </c>
      <c r="D360" s="150"/>
    </row>
    <row r="361" ht="36" hidden="1" spans="2:4">
      <c r="B361" s="153">
        <v>14235100</v>
      </c>
      <c r="C361" s="154" t="s">
        <v>285</v>
      </c>
      <c r="D361" s="150"/>
    </row>
    <row r="362" ht="9.75" hidden="1" customHeight="1" spans="2:4">
      <c r="B362" s="153">
        <v>14235200</v>
      </c>
      <c r="C362" s="154" t="s">
        <v>286</v>
      </c>
      <c r="D362" s="150"/>
    </row>
    <row r="363" ht="18" hidden="1" spans="2:4">
      <c r="B363" s="153">
        <v>14235300</v>
      </c>
      <c r="C363" s="154" t="s">
        <v>287</v>
      </c>
      <c r="D363" s="150"/>
    </row>
    <row r="364" ht="18" hidden="1" spans="2:4">
      <c r="B364" s="153">
        <v>14235400</v>
      </c>
      <c r="C364" s="256" t="s">
        <v>288</v>
      </c>
      <c r="D364" s="150"/>
    </row>
    <row r="365" ht="18" hidden="1" spans="2:4">
      <c r="B365" s="153">
        <v>14235500</v>
      </c>
      <c r="C365" s="256" t="s">
        <v>289</v>
      </c>
      <c r="D365" s="150"/>
    </row>
    <row r="366" ht="18" hidden="1" spans="2:4">
      <c r="B366" s="153">
        <v>14235600</v>
      </c>
      <c r="C366" s="154" t="s">
        <v>290</v>
      </c>
      <c r="D366" s="150"/>
    </row>
    <row r="367" ht="36" hidden="1" spans="2:4">
      <c r="B367" s="153">
        <v>14235900</v>
      </c>
      <c r="C367" s="154" t="s">
        <v>291</v>
      </c>
      <c r="D367" s="150"/>
    </row>
    <row r="368" ht="18" hidden="1" spans="2:4">
      <c r="B368" s="257">
        <v>14236</v>
      </c>
      <c r="C368" s="258" t="s">
        <v>292</v>
      </c>
      <c r="D368" s="150"/>
    </row>
    <row r="369" ht="36" hidden="1" spans="2:4">
      <c r="B369" s="153">
        <v>14236100</v>
      </c>
      <c r="C369" s="154" t="s">
        <v>293</v>
      </c>
      <c r="D369" s="150"/>
    </row>
    <row r="370" ht="36" hidden="1" spans="2:4">
      <c r="B370" s="153">
        <v>14236200</v>
      </c>
      <c r="C370" s="154" t="s">
        <v>294</v>
      </c>
      <c r="D370" s="150"/>
    </row>
    <row r="371" ht="18" hidden="1" spans="2:4">
      <c r="B371" s="153">
        <v>14236300</v>
      </c>
      <c r="C371" s="154" t="s">
        <v>295</v>
      </c>
      <c r="D371" s="150"/>
    </row>
    <row r="372" ht="18" hidden="1" spans="2:4">
      <c r="B372" s="153">
        <v>14236400</v>
      </c>
      <c r="C372" s="154" t="s">
        <v>296</v>
      </c>
      <c r="D372" s="150"/>
    </row>
    <row r="373" ht="18" hidden="1" spans="2:4">
      <c r="B373" s="153">
        <v>14236500</v>
      </c>
      <c r="C373" s="154" t="s">
        <v>297</v>
      </c>
      <c r="D373" s="150"/>
    </row>
    <row r="374" ht="13.5" hidden="1" customHeight="1" spans="2:4">
      <c r="B374" s="153">
        <v>14236600</v>
      </c>
      <c r="C374" s="154" t="s">
        <v>298</v>
      </c>
      <c r="D374" s="150"/>
    </row>
    <row r="375" ht="36" hidden="1" spans="2:4">
      <c r="B375" s="153">
        <v>14236900</v>
      </c>
      <c r="C375" s="154" t="s">
        <v>299</v>
      </c>
      <c r="D375" s="150"/>
    </row>
    <row r="376" ht="18" hidden="1" spans="2:4">
      <c r="B376" s="257">
        <v>14237</v>
      </c>
      <c r="C376" s="258" t="s">
        <v>300</v>
      </c>
      <c r="D376" s="150"/>
    </row>
    <row r="377" ht="18" hidden="1" spans="2:4">
      <c r="B377" s="153">
        <v>14237100</v>
      </c>
      <c r="C377" s="154" t="s">
        <v>301</v>
      </c>
      <c r="D377" s="150"/>
    </row>
    <row r="378" ht="36" hidden="1" spans="2:4">
      <c r="B378" s="153">
        <v>14237200</v>
      </c>
      <c r="C378" s="154" t="s">
        <v>302</v>
      </c>
      <c r="D378" s="150"/>
    </row>
    <row r="379" ht="18" hidden="1" spans="2:4">
      <c r="B379" s="153">
        <v>14237300</v>
      </c>
      <c r="C379" s="154" t="s">
        <v>303</v>
      </c>
      <c r="D379" s="150"/>
    </row>
    <row r="380" ht="36" hidden="1" spans="2:4">
      <c r="B380" s="153">
        <v>14237400</v>
      </c>
      <c r="C380" s="154" t="s">
        <v>304</v>
      </c>
      <c r="D380" s="150"/>
    </row>
    <row r="381" ht="18" hidden="1" spans="2:4">
      <c r="B381" s="153">
        <v>14237500</v>
      </c>
      <c r="C381" s="154" t="s">
        <v>305</v>
      </c>
      <c r="D381" s="150"/>
    </row>
    <row r="382" ht="36" hidden="1" spans="2:4">
      <c r="B382" s="153">
        <v>14237600</v>
      </c>
      <c r="C382" s="154" t="s">
        <v>306</v>
      </c>
      <c r="D382" s="150"/>
    </row>
    <row r="383" ht="36" hidden="1" spans="2:4">
      <c r="B383" s="153">
        <v>14237700</v>
      </c>
      <c r="C383" s="154" t="s">
        <v>307</v>
      </c>
      <c r="D383" s="150"/>
    </row>
    <row r="384" ht="36" hidden="1" spans="2:4">
      <c r="B384" s="153">
        <v>14237900</v>
      </c>
      <c r="C384" s="154" t="s">
        <v>308</v>
      </c>
      <c r="D384" s="150"/>
    </row>
    <row r="385" ht="18" hidden="1" spans="2:4">
      <c r="B385" s="257">
        <v>14238</v>
      </c>
      <c r="C385" s="258" t="s">
        <v>309</v>
      </c>
      <c r="D385" s="150"/>
    </row>
    <row r="386" ht="17.25" hidden="1" customHeight="1" spans="2:4">
      <c r="B386" s="153">
        <v>14238100</v>
      </c>
      <c r="C386" s="154" t="s">
        <v>310</v>
      </c>
      <c r="D386" s="150"/>
    </row>
    <row r="387" ht="18" hidden="1" spans="2:4">
      <c r="B387" s="153">
        <v>14238200</v>
      </c>
      <c r="C387" s="154" t="s">
        <v>311</v>
      </c>
      <c r="D387" s="150"/>
    </row>
    <row r="388" ht="18" hidden="1" spans="2:4">
      <c r="B388" s="153">
        <v>14238300</v>
      </c>
      <c r="C388" s="154" t="s">
        <v>312</v>
      </c>
      <c r="D388" s="150"/>
    </row>
    <row r="389" ht="36" hidden="1" spans="2:4">
      <c r="B389" s="153">
        <v>14238400</v>
      </c>
      <c r="C389" s="154" t="s">
        <v>313</v>
      </c>
      <c r="D389" s="150"/>
    </row>
    <row r="390" ht="18" hidden="1" spans="2:4">
      <c r="B390" s="153">
        <v>14238500</v>
      </c>
      <c r="C390" s="154" t="s">
        <v>314</v>
      </c>
      <c r="D390" s="150"/>
    </row>
    <row r="391" ht="36" hidden="1" spans="2:4">
      <c r="B391" s="153">
        <v>14238600</v>
      </c>
      <c r="C391" s="154" t="s">
        <v>315</v>
      </c>
      <c r="D391" s="150"/>
    </row>
    <row r="392" ht="36" hidden="1" spans="2:4">
      <c r="B392" s="153">
        <v>14238700</v>
      </c>
      <c r="C392" s="154" t="s">
        <v>316</v>
      </c>
      <c r="D392" s="150"/>
    </row>
    <row r="393" ht="36" hidden="1" spans="2:4">
      <c r="B393" s="153">
        <v>14238900</v>
      </c>
      <c r="C393" s="154" t="s">
        <v>317</v>
      </c>
      <c r="D393" s="150"/>
    </row>
    <row r="394" ht="18" hidden="1" spans="2:4">
      <c r="B394" s="257">
        <v>14239</v>
      </c>
      <c r="C394" s="259" t="s">
        <v>318</v>
      </c>
      <c r="D394" s="150"/>
    </row>
    <row r="395" ht="36" hidden="1" spans="2:4">
      <c r="B395" s="153">
        <v>14239100</v>
      </c>
      <c r="C395" s="154" t="s">
        <v>319</v>
      </c>
      <c r="D395" s="150"/>
    </row>
    <row r="396" ht="18" hidden="1" spans="2:4">
      <c r="B396" s="153">
        <v>14239200</v>
      </c>
      <c r="C396" s="154" t="s">
        <v>320</v>
      </c>
      <c r="D396" s="150"/>
    </row>
    <row r="397" ht="18" hidden="1" spans="2:4">
      <c r="B397" s="153">
        <v>14239300</v>
      </c>
      <c r="C397" s="154" t="s">
        <v>321</v>
      </c>
      <c r="D397" s="150"/>
    </row>
    <row r="398" ht="9.75" hidden="1" customHeight="1" spans="2:4">
      <c r="B398" s="153">
        <v>14239400</v>
      </c>
      <c r="C398" s="256" t="s">
        <v>318</v>
      </c>
      <c r="D398" s="150"/>
    </row>
    <row r="399" ht="15.6" hidden="1" spans="2:4">
      <c r="B399" s="117">
        <v>143</v>
      </c>
      <c r="C399" s="111" t="s">
        <v>323</v>
      </c>
      <c r="D399" s="65"/>
    </row>
    <row r="400" ht="15.6" hidden="1" spans="2:4">
      <c r="B400" s="117">
        <v>1431</v>
      </c>
      <c r="C400" s="111" t="s">
        <v>324</v>
      </c>
      <c r="D400" s="65"/>
    </row>
    <row r="401" ht="15.6" hidden="1" spans="2:4">
      <c r="B401" s="117">
        <v>14311</v>
      </c>
      <c r="C401" s="111" t="s">
        <v>324</v>
      </c>
      <c r="D401" s="65"/>
    </row>
    <row r="402" ht="15.6" hidden="1" spans="2:4">
      <c r="B402" s="108">
        <v>14311100</v>
      </c>
      <c r="C402" s="116" t="s">
        <v>325</v>
      </c>
      <c r="D402" s="65"/>
    </row>
    <row r="403" ht="15.6" hidden="1" spans="2:4">
      <c r="B403" s="108">
        <v>14311200</v>
      </c>
      <c r="C403" s="114" t="s">
        <v>326</v>
      </c>
      <c r="D403" s="65"/>
    </row>
    <row r="404" ht="15.6" hidden="1" spans="2:4">
      <c r="B404" s="108">
        <v>14311300</v>
      </c>
      <c r="C404" s="114" t="s">
        <v>327</v>
      </c>
      <c r="D404" s="65"/>
    </row>
    <row r="405" ht="15.6" hidden="1" spans="2:4">
      <c r="B405" s="108">
        <v>14311400</v>
      </c>
      <c r="C405" s="114" t="s">
        <v>328</v>
      </c>
      <c r="D405" s="65"/>
    </row>
    <row r="406" ht="15.6" hidden="1" spans="2:4">
      <c r="B406" s="108">
        <v>14311500</v>
      </c>
      <c r="C406" s="114" t="s">
        <v>329</v>
      </c>
      <c r="D406" s="65"/>
    </row>
    <row r="407" ht="31.2" hidden="1" spans="2:4">
      <c r="B407" s="117">
        <v>1432</v>
      </c>
      <c r="C407" s="109" t="s">
        <v>330</v>
      </c>
      <c r="D407" s="65"/>
    </row>
    <row r="408" ht="31.2" hidden="1" spans="2:4">
      <c r="B408" s="117">
        <v>14321</v>
      </c>
      <c r="C408" s="109" t="s">
        <v>330</v>
      </c>
      <c r="D408" s="65"/>
    </row>
    <row r="409" ht="15.6" hidden="1" spans="2:4">
      <c r="B409" s="108">
        <v>14321100</v>
      </c>
      <c r="C409" s="116" t="s">
        <v>331</v>
      </c>
      <c r="D409" s="65"/>
    </row>
    <row r="410" ht="15.6" hidden="1" spans="2:4">
      <c r="B410" s="108">
        <v>14321200</v>
      </c>
      <c r="C410" s="116" t="s">
        <v>332</v>
      </c>
      <c r="D410" s="65"/>
    </row>
    <row r="411" ht="15.6" hidden="1" spans="2:4">
      <c r="B411" s="108">
        <v>14321300</v>
      </c>
      <c r="C411" s="116" t="s">
        <v>333</v>
      </c>
      <c r="D411" s="65"/>
    </row>
    <row r="412" ht="31.2" hidden="1" spans="2:4">
      <c r="B412" s="117">
        <v>144</v>
      </c>
      <c r="C412" s="111" t="s">
        <v>334</v>
      </c>
      <c r="D412" s="65"/>
    </row>
    <row r="413" ht="31.2" hidden="1" spans="2:4">
      <c r="B413" s="117">
        <v>1441</v>
      </c>
      <c r="C413" s="111" t="s">
        <v>334</v>
      </c>
      <c r="D413" s="65"/>
    </row>
    <row r="414" ht="15.6" hidden="1" spans="2:4">
      <c r="B414" s="117">
        <v>14411</v>
      </c>
      <c r="C414" s="111" t="s">
        <v>335</v>
      </c>
      <c r="D414" s="65"/>
    </row>
    <row r="415" ht="15.6" hidden="1" spans="2:4">
      <c r="B415" s="108">
        <v>14411100</v>
      </c>
      <c r="C415" s="114" t="s">
        <v>336</v>
      </c>
      <c r="D415" s="65"/>
    </row>
    <row r="416" ht="10.5" hidden="1" customHeight="1" spans="2:4">
      <c r="B416" s="117">
        <v>14412</v>
      </c>
      <c r="C416" s="111" t="s">
        <v>337</v>
      </c>
      <c r="D416" s="65"/>
    </row>
    <row r="417" ht="15.6" hidden="1" spans="2:4">
      <c r="B417" s="108">
        <v>14412100</v>
      </c>
      <c r="C417" s="114" t="s">
        <v>338</v>
      </c>
      <c r="D417" s="65"/>
    </row>
    <row r="418" ht="15.6" hidden="1" spans="2:4">
      <c r="B418" s="117">
        <v>145</v>
      </c>
      <c r="C418" s="111" t="s">
        <v>339</v>
      </c>
      <c r="D418" s="65"/>
    </row>
    <row r="419" ht="15.6" hidden="1" spans="2:4">
      <c r="B419" s="117">
        <v>1451</v>
      </c>
      <c r="C419" s="111" t="s">
        <v>339</v>
      </c>
      <c r="D419" s="65"/>
    </row>
    <row r="420" ht="15.6" hidden="1" spans="2:4">
      <c r="B420" s="117">
        <v>14511</v>
      </c>
      <c r="C420" s="111" t="s">
        <v>339</v>
      </c>
      <c r="D420" s="65"/>
    </row>
    <row r="421" ht="15.6" hidden="1" spans="2:4">
      <c r="B421" s="108">
        <v>14511100</v>
      </c>
      <c r="C421" s="114" t="s">
        <v>340</v>
      </c>
      <c r="D421" s="65"/>
    </row>
    <row r="422" ht="15.6" hidden="1" spans="2:4">
      <c r="B422" s="108">
        <v>14511200</v>
      </c>
      <c r="C422" s="114" t="s">
        <v>339</v>
      </c>
      <c r="D422" s="65"/>
    </row>
    <row r="423" ht="15.6" hidden="1" spans="2:4">
      <c r="B423" s="108">
        <v>14511300</v>
      </c>
      <c r="C423" s="114" t="s">
        <v>341</v>
      </c>
      <c r="D423" s="65"/>
    </row>
    <row r="424" ht="31.2" hidden="1" spans="2:4">
      <c r="B424" s="108">
        <v>14511400</v>
      </c>
      <c r="C424" s="126" t="s">
        <v>342</v>
      </c>
      <c r="D424" s="65"/>
    </row>
    <row r="425" ht="18" spans="2:4">
      <c r="B425" s="143">
        <v>14239900</v>
      </c>
      <c r="C425" s="154" t="s">
        <v>476</v>
      </c>
      <c r="D425" s="45"/>
    </row>
    <row r="426" ht="15.6" spans="2:4">
      <c r="B426" s="260"/>
      <c r="C426" s="261"/>
      <c r="D426" s="262"/>
    </row>
    <row r="427" ht="17.4" spans="2:4">
      <c r="B427" s="146"/>
      <c r="C427" s="147"/>
      <c r="D427" s="263" t="s">
        <v>477</v>
      </c>
    </row>
    <row r="428" ht="17.25" customHeight="1" spans="2:4">
      <c r="B428" s="264">
        <v>2</v>
      </c>
      <c r="C428" s="147" t="s">
        <v>478</v>
      </c>
      <c r="D428" s="265">
        <f>D430+D433+D436+D439</f>
        <v>30246.2</v>
      </c>
    </row>
    <row r="429" ht="0.75" hidden="1" customHeight="1" spans="2:4">
      <c r="B429" s="146"/>
      <c r="C429" s="266"/>
      <c r="D429" s="267"/>
    </row>
    <row r="430" ht="17.4" spans="2:4">
      <c r="B430" s="264">
        <v>701</v>
      </c>
      <c r="C430" s="268" t="s">
        <v>479</v>
      </c>
      <c r="D430" s="269">
        <f>D431+D432</f>
        <v>19594.2</v>
      </c>
    </row>
    <row r="431" ht="18" spans="2:4">
      <c r="B431" s="264"/>
      <c r="C431" s="270" t="s">
        <v>480</v>
      </c>
      <c r="D431" s="271">
        <v>19594.2</v>
      </c>
    </row>
    <row r="432" ht="18" spans="2:4">
      <c r="B432" s="264"/>
      <c r="C432" s="149" t="s">
        <v>481</v>
      </c>
      <c r="D432" s="271"/>
    </row>
    <row r="433" ht="17.4" spans="2:4">
      <c r="B433" s="264">
        <v>704</v>
      </c>
      <c r="C433" s="272" t="s">
        <v>482</v>
      </c>
      <c r="D433" s="269">
        <f>D434+D435</f>
        <v>1420</v>
      </c>
    </row>
    <row r="434" ht="18" spans="2:4">
      <c r="B434" s="264"/>
      <c r="C434" s="270" t="s">
        <v>480</v>
      </c>
      <c r="D434" s="271">
        <v>1420</v>
      </c>
    </row>
    <row r="435" ht="18" spans="2:4">
      <c r="B435" s="264"/>
      <c r="C435" s="149" t="s">
        <v>481</v>
      </c>
      <c r="D435" s="146"/>
    </row>
    <row r="436" ht="17.4" spans="2:4">
      <c r="B436" s="273">
        <v>708</v>
      </c>
      <c r="C436" s="274" t="s">
        <v>483</v>
      </c>
      <c r="D436" s="269">
        <f>D437+D438</f>
        <v>3713.9</v>
      </c>
    </row>
    <row r="437" ht="18" spans="2:4">
      <c r="B437" s="264"/>
      <c r="C437" s="270" t="s">
        <v>480</v>
      </c>
      <c r="D437" s="271">
        <v>3713.9</v>
      </c>
    </row>
    <row r="438" ht="18" spans="2:4">
      <c r="B438" s="264"/>
      <c r="C438" s="149" t="s">
        <v>481</v>
      </c>
      <c r="D438" s="146"/>
    </row>
    <row r="439" ht="17.4" spans="2:4">
      <c r="B439" s="273">
        <v>709</v>
      </c>
      <c r="C439" s="275" t="s">
        <v>484</v>
      </c>
      <c r="D439" s="269">
        <f>D440+D441</f>
        <v>5518.1</v>
      </c>
    </row>
    <row r="440" ht="18" spans="2:4">
      <c r="B440" s="141"/>
      <c r="C440" s="270" t="s">
        <v>480</v>
      </c>
      <c r="D440" s="276">
        <v>4218.1</v>
      </c>
    </row>
    <row r="441" ht="18" spans="2:4">
      <c r="B441" s="141"/>
      <c r="C441" s="149" t="s">
        <v>481</v>
      </c>
      <c r="D441" s="276">
        <v>1300</v>
      </c>
    </row>
    <row r="442" ht="0.75" customHeight="1" spans="2:4">
      <c r="B442" s="135"/>
      <c r="C442" s="277"/>
      <c r="D442" s="137"/>
    </row>
    <row r="443" spans="2:4">
      <c r="B443" s="1"/>
      <c r="C443" s="1"/>
      <c r="D443" s="1"/>
    </row>
    <row r="444" spans="2:4">
      <c r="B444" s="1" t="s">
        <v>485</v>
      </c>
      <c r="C444" s="1"/>
      <c r="D444" s="1" t="s">
        <v>344</v>
      </c>
    </row>
    <row r="445" spans="2:4">
      <c r="B445" s="1"/>
      <c r="C445" s="1"/>
      <c r="D445" s="1"/>
    </row>
    <row r="446" spans="2:4">
      <c r="B446" s="1" t="s">
        <v>486</v>
      </c>
      <c r="C446" s="1"/>
      <c r="D446" s="1" t="s">
        <v>346</v>
      </c>
    </row>
  </sheetData>
  <pageMargins left="0.7" right="0.7" top="0.75" bottom="0.75" header="0.3" footer="0.3"/>
  <pageSetup paperSize="9" scale="58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F423"/>
  <sheetViews>
    <sheetView workbookViewId="0">
      <selection activeCell="I11" sqref="I11"/>
    </sheetView>
  </sheetViews>
  <sheetFormatPr defaultColWidth="9" defaultRowHeight="14.4" outlineLevelCol="5"/>
  <cols>
    <col min="2" max="2" width="12.4259259259259" customWidth="1"/>
    <col min="3" max="3" width="45.712962962963" customWidth="1"/>
  </cols>
  <sheetData>
    <row r="1" ht="21.75" customHeight="1" spans="2:6">
      <c r="B1" s="177" t="s">
        <v>487</v>
      </c>
      <c r="C1" s="229" t="s">
        <v>461</v>
      </c>
      <c r="D1" s="229"/>
      <c r="E1" s="229"/>
      <c r="F1" s="230"/>
    </row>
    <row r="2" spans="2:6">
      <c r="B2" s="177" t="s">
        <v>488</v>
      </c>
      <c r="C2" s="229" t="s">
        <v>462</v>
      </c>
      <c r="D2" s="229"/>
      <c r="E2" s="229"/>
      <c r="F2" s="230"/>
    </row>
    <row r="3" spans="2:6">
      <c r="B3" s="177" t="s">
        <v>489</v>
      </c>
      <c r="C3" s="229" t="s">
        <v>490</v>
      </c>
      <c r="D3" s="229"/>
      <c r="E3" s="229"/>
      <c r="F3" s="230"/>
    </row>
    <row r="4" spans="2:6">
      <c r="E4" s="231" t="s">
        <v>491</v>
      </c>
      <c r="F4" s="2"/>
    </row>
    <row r="5" spans="2:6">
      <c r="B5" s="5" t="s">
        <v>492</v>
      </c>
      <c r="F5" s="2"/>
    </row>
    <row r="6" ht="15.6" spans="2:6">
      <c r="C6" s="80" t="s">
        <v>493</v>
      </c>
      <c r="E6" t="s">
        <v>467</v>
      </c>
    </row>
    <row r="7" ht="14.25" customHeight="1" spans="2:6">
      <c r="B7" s="45"/>
      <c r="C7" s="232" t="s">
        <v>3</v>
      </c>
      <c r="D7" s="233" t="s">
        <v>494</v>
      </c>
      <c r="E7" s="233" t="s">
        <v>495</v>
      </c>
      <c r="F7" s="233" t="s">
        <v>496</v>
      </c>
    </row>
    <row r="8" ht="0.75" hidden="1" customHeight="1" spans="2:6">
      <c r="B8" s="108"/>
      <c r="C8" s="109" t="s">
        <v>11</v>
      </c>
      <c r="D8" s="110"/>
      <c r="E8" s="110"/>
      <c r="F8" s="110"/>
    </row>
    <row r="9" ht="15.6" spans="2:6">
      <c r="B9" s="117">
        <v>1</v>
      </c>
      <c r="C9" s="111" t="s">
        <v>469</v>
      </c>
      <c r="D9" s="110">
        <f>D10</f>
        <v>30246.2</v>
      </c>
      <c r="E9" s="110">
        <f>E10</f>
        <v>31592.2</v>
      </c>
      <c r="F9" s="110">
        <f>F10</f>
        <v>33064.2</v>
      </c>
    </row>
    <row r="10" ht="15.6" spans="2:6">
      <c r="B10" s="117">
        <v>11</v>
      </c>
      <c r="C10" s="234" t="s">
        <v>13</v>
      </c>
      <c r="D10" s="110">
        <f>D11+D31+D253+D264</f>
        <v>30246.2</v>
      </c>
      <c r="E10" s="110">
        <f>E11+E31+E253+E264</f>
        <v>31592.2</v>
      </c>
      <c r="F10" s="110">
        <f>F11+F31+F253+F264</f>
        <v>33064.2</v>
      </c>
    </row>
    <row r="11" ht="15.6" spans="2:6">
      <c r="B11" s="117">
        <v>111</v>
      </c>
      <c r="C11" s="111" t="s">
        <v>15</v>
      </c>
      <c r="D11" s="110">
        <f>D14+D25+D33</f>
        <v>8491</v>
      </c>
      <c r="E11" s="110">
        <f>E14+E25+E33</f>
        <v>9837</v>
      </c>
      <c r="F11" s="110">
        <f>F14+F25+F33</f>
        <v>11309</v>
      </c>
    </row>
    <row r="12" ht="15.6" spans="2:6">
      <c r="B12" s="117">
        <v>1111</v>
      </c>
      <c r="C12" s="111" t="s">
        <v>15</v>
      </c>
      <c r="D12" s="110"/>
      <c r="E12" s="110"/>
      <c r="F12" s="110"/>
    </row>
    <row r="13" ht="31.2" spans="2:6">
      <c r="B13" s="117">
        <v>11111</v>
      </c>
      <c r="C13" s="111" t="s">
        <v>14</v>
      </c>
      <c r="D13" s="110"/>
      <c r="E13" s="110"/>
      <c r="F13" s="110"/>
    </row>
    <row r="14" ht="15.6" spans="2:6">
      <c r="B14" s="108">
        <v>11111100</v>
      </c>
      <c r="C14" s="114" t="s">
        <v>16</v>
      </c>
      <c r="D14" s="57">
        <v>8470</v>
      </c>
      <c r="E14" s="125">
        <v>9816</v>
      </c>
      <c r="F14" s="125">
        <v>11288</v>
      </c>
    </row>
    <row r="15" ht="31.2" spans="2:6">
      <c r="B15" s="108">
        <v>11111200</v>
      </c>
      <c r="C15" s="114" t="s">
        <v>17</v>
      </c>
      <c r="D15" s="45"/>
      <c r="E15" s="45"/>
      <c r="F15" s="45"/>
    </row>
    <row r="16" ht="31.2" hidden="1" spans="2:6">
      <c r="B16" s="117">
        <v>11112</v>
      </c>
      <c r="C16" s="111" t="s">
        <v>18</v>
      </c>
      <c r="D16" s="235"/>
      <c r="E16" s="235"/>
      <c r="F16" s="45"/>
    </row>
    <row r="17" ht="30" customHeight="1" spans="2:6">
      <c r="B17" s="108">
        <v>11112100</v>
      </c>
      <c r="C17" s="114" t="s">
        <v>18</v>
      </c>
      <c r="D17" s="45"/>
      <c r="E17" s="45"/>
      <c r="F17" s="45"/>
    </row>
    <row r="18" ht="15.6" hidden="1" spans="2:6">
      <c r="B18" s="117">
        <v>11113</v>
      </c>
      <c r="C18" s="111" t="s">
        <v>19</v>
      </c>
      <c r="D18" s="45"/>
      <c r="E18" s="45"/>
      <c r="F18" s="45"/>
    </row>
    <row r="19" ht="15.6" hidden="1" spans="2:6">
      <c r="B19" s="108">
        <v>11113100</v>
      </c>
      <c r="C19" s="114" t="s">
        <v>19</v>
      </c>
      <c r="D19" s="235"/>
      <c r="E19" s="235"/>
      <c r="F19" s="45"/>
    </row>
    <row r="20" ht="15.6" hidden="1" spans="2:6">
      <c r="B20" s="108">
        <v>11113200</v>
      </c>
      <c r="C20" s="114" t="s">
        <v>20</v>
      </c>
      <c r="D20" s="45"/>
      <c r="E20" s="45"/>
      <c r="F20" s="45"/>
    </row>
    <row r="21" ht="31.2" hidden="1" spans="2:6">
      <c r="B21" s="108">
        <v>11113300</v>
      </c>
      <c r="C21" s="114" t="s">
        <v>21</v>
      </c>
      <c r="D21" s="235"/>
      <c r="E21" s="235"/>
      <c r="F21" s="45"/>
    </row>
    <row r="22" ht="15.6" hidden="1" spans="2:6">
      <c r="B22" s="117">
        <v>1112</v>
      </c>
      <c r="C22" s="111" t="s">
        <v>22</v>
      </c>
      <c r="D22" s="45"/>
      <c r="E22" s="45"/>
      <c r="F22" s="45"/>
    </row>
    <row r="23" ht="15.6" hidden="1" spans="2:6">
      <c r="B23" s="117">
        <v>11121</v>
      </c>
      <c r="C23" s="111" t="s">
        <v>23</v>
      </c>
      <c r="D23" s="235"/>
      <c r="E23" s="235"/>
      <c r="F23" s="45"/>
    </row>
    <row r="24" ht="31.2" hidden="1" spans="2:6">
      <c r="B24" s="108">
        <v>11121100</v>
      </c>
      <c r="C24" s="114" t="s">
        <v>24</v>
      </c>
      <c r="D24" s="45"/>
      <c r="E24" s="45"/>
      <c r="F24" s="45"/>
    </row>
    <row r="25" ht="15.6" spans="2:6">
      <c r="B25" s="117">
        <v>11122</v>
      </c>
      <c r="C25" s="111" t="s">
        <v>25</v>
      </c>
      <c r="D25" s="5">
        <f>D27</f>
        <v>21</v>
      </c>
      <c r="E25" s="46">
        <f>E27</f>
        <v>21</v>
      </c>
      <c r="F25" s="46">
        <f>F27</f>
        <v>21</v>
      </c>
    </row>
    <row r="26" ht="15.6" spans="2:6">
      <c r="B26" s="108">
        <v>11122100</v>
      </c>
      <c r="C26" s="114" t="s">
        <v>26</v>
      </c>
      <c r="D26" s="125"/>
      <c r="E26" s="125"/>
      <c r="F26" s="125"/>
    </row>
    <row r="27" ht="15" customHeight="1" spans="2:6">
      <c r="B27" s="108">
        <v>11122200</v>
      </c>
      <c r="C27" s="114" t="s">
        <v>27</v>
      </c>
      <c r="D27" s="125">
        <v>21</v>
      </c>
      <c r="E27" s="125">
        <v>21</v>
      </c>
      <c r="F27" s="125">
        <v>21</v>
      </c>
    </row>
    <row r="28" ht="31.2" hidden="1" spans="2:6">
      <c r="B28" s="117">
        <v>1113</v>
      </c>
      <c r="C28" s="109" t="s">
        <v>28</v>
      </c>
      <c r="D28" s="125"/>
      <c r="E28" s="125"/>
      <c r="F28" s="125"/>
    </row>
    <row r="29" ht="15.6" hidden="1" spans="2:6">
      <c r="B29" s="117">
        <v>11131</v>
      </c>
      <c r="C29" s="109" t="s">
        <v>29</v>
      </c>
      <c r="D29" s="125"/>
      <c r="E29" s="125"/>
      <c r="F29" s="125"/>
    </row>
    <row r="30" ht="15.6" hidden="1" spans="2:6">
      <c r="B30" s="108">
        <v>11131100</v>
      </c>
      <c r="C30" s="116" t="s">
        <v>29</v>
      </c>
      <c r="D30" s="125"/>
      <c r="E30" s="125"/>
      <c r="F30" s="125"/>
    </row>
    <row r="31" ht="15" customHeight="1" spans="2:6">
      <c r="B31" s="117">
        <v>113</v>
      </c>
      <c r="C31" s="111" t="s">
        <v>30</v>
      </c>
      <c r="D31" s="110">
        <f>D32+D41</f>
        <v>227.4</v>
      </c>
      <c r="E31" s="110">
        <f>E32+E41</f>
        <v>227.4</v>
      </c>
      <c r="F31" s="110">
        <f>F32+F41</f>
        <v>227.4</v>
      </c>
    </row>
    <row r="32" ht="17.25" customHeight="1" spans="2:6">
      <c r="B32" s="117">
        <v>1131</v>
      </c>
      <c r="C32" s="111" t="s">
        <v>31</v>
      </c>
      <c r="D32" s="110">
        <f>D33+D38</f>
        <v>0</v>
      </c>
      <c r="E32" s="110">
        <f>E33+E38</f>
        <v>0</v>
      </c>
      <c r="F32" s="110">
        <f>F33+F38</f>
        <v>0</v>
      </c>
    </row>
    <row r="33" ht="15.6" spans="2:6">
      <c r="B33" s="117">
        <v>11311</v>
      </c>
      <c r="C33" s="111" t="s">
        <v>32</v>
      </c>
      <c r="D33" s="110">
        <f>D35</f>
        <v>0</v>
      </c>
      <c r="E33" s="110">
        <f>E35</f>
        <v>0</v>
      </c>
      <c r="F33" s="110">
        <f>F35</f>
        <v>0</v>
      </c>
    </row>
    <row r="34" ht="31.2" hidden="1" spans="2:6">
      <c r="B34" s="108">
        <v>11311100</v>
      </c>
      <c r="C34" s="114" t="s">
        <v>33</v>
      </c>
      <c r="D34" s="125"/>
      <c r="E34" s="125"/>
      <c r="F34" s="125"/>
    </row>
    <row r="35" ht="30" customHeight="1" spans="2:6">
      <c r="B35" s="108">
        <v>11311200</v>
      </c>
      <c r="C35" s="114" t="s">
        <v>34</v>
      </c>
      <c r="D35" s="125"/>
      <c r="E35" s="125"/>
      <c r="F35" s="125"/>
    </row>
    <row r="36" ht="0.75" hidden="1" customHeight="1" spans="2:6">
      <c r="B36" s="108">
        <v>11311300</v>
      </c>
      <c r="C36" s="114" t="s">
        <v>35</v>
      </c>
      <c r="D36" s="125"/>
      <c r="E36" s="125"/>
      <c r="F36" s="125"/>
    </row>
    <row r="37" ht="15.6" hidden="1" spans="2:6">
      <c r="B37" s="117">
        <v>11312</v>
      </c>
      <c r="C37" s="111" t="s">
        <v>36</v>
      </c>
      <c r="D37" s="125"/>
      <c r="E37" s="125"/>
      <c r="F37" s="125"/>
    </row>
    <row r="38" ht="15" customHeight="1" spans="2:6">
      <c r="B38" s="117">
        <v>113121</v>
      </c>
      <c r="C38" s="111" t="s">
        <v>37</v>
      </c>
      <c r="D38" s="110">
        <f>D40</f>
        <v>0</v>
      </c>
      <c r="E38" s="110">
        <f>E40</f>
        <v>0</v>
      </c>
      <c r="F38" s="110">
        <f>F40</f>
        <v>0</v>
      </c>
    </row>
    <row r="39" ht="31.2" hidden="1" spans="2:6">
      <c r="B39" s="108">
        <v>11312110</v>
      </c>
      <c r="C39" s="114" t="s">
        <v>38</v>
      </c>
      <c r="D39" s="125"/>
      <c r="E39" s="125"/>
      <c r="F39" s="125"/>
    </row>
    <row r="40" ht="31.2" spans="2:6">
      <c r="B40" s="108">
        <v>11312120</v>
      </c>
      <c r="C40" s="114" t="s">
        <v>39</v>
      </c>
      <c r="D40" s="125">
        <v>0</v>
      </c>
      <c r="E40" s="125">
        <v>0</v>
      </c>
      <c r="F40" s="125">
        <v>0</v>
      </c>
    </row>
    <row r="41" ht="15.6" spans="2:6">
      <c r="B41" s="117">
        <v>1132</v>
      </c>
      <c r="C41" s="111" t="s">
        <v>40</v>
      </c>
      <c r="D41" s="47">
        <f>D42</f>
        <v>227.4</v>
      </c>
      <c r="E41" s="47">
        <f>E42</f>
        <v>227.4</v>
      </c>
      <c r="F41" s="47">
        <f>F42</f>
        <v>227.4</v>
      </c>
    </row>
    <row r="42" ht="15.6" spans="2:6">
      <c r="B42" s="117">
        <v>11321</v>
      </c>
      <c r="C42" s="111" t="s">
        <v>40</v>
      </c>
      <c r="D42" s="57">
        <f>D43+D44+D45</f>
        <v>227.4</v>
      </c>
      <c r="E42" s="45">
        <f>E43+E44+E45</f>
        <v>227.4</v>
      </c>
      <c r="F42" s="45">
        <f>F43+F44+F45</f>
        <v>227.4</v>
      </c>
    </row>
    <row r="43" ht="31.2" spans="2:6">
      <c r="B43" s="108">
        <v>11321100</v>
      </c>
      <c r="C43" s="114" t="s">
        <v>41</v>
      </c>
      <c r="D43" s="45">
        <v>172.4</v>
      </c>
      <c r="E43" s="45">
        <v>172.4</v>
      </c>
      <c r="F43" s="45">
        <v>172.4</v>
      </c>
    </row>
    <row r="44" ht="31.2" spans="2:6">
      <c r="B44" s="108">
        <v>11321200</v>
      </c>
      <c r="C44" s="114" t="s">
        <v>42</v>
      </c>
      <c r="D44" s="51">
        <v>0</v>
      </c>
      <c r="E44" s="51">
        <v>0</v>
      </c>
      <c r="F44" s="51">
        <v>0</v>
      </c>
    </row>
    <row r="45" ht="46.5" customHeight="1" spans="2:6">
      <c r="B45" s="108">
        <v>11321300</v>
      </c>
      <c r="C45" s="114" t="s">
        <v>43</v>
      </c>
      <c r="D45" s="51">
        <v>55</v>
      </c>
      <c r="E45" s="51">
        <v>55</v>
      </c>
      <c r="F45" s="51">
        <v>55</v>
      </c>
    </row>
    <row r="46" ht="31.2" hidden="1" spans="2:6">
      <c r="B46" s="117">
        <v>114</v>
      </c>
      <c r="C46" s="111" t="s">
        <v>44</v>
      </c>
      <c r="D46" s="45"/>
      <c r="E46" s="45"/>
      <c r="F46" s="45"/>
    </row>
    <row r="47" ht="31.2" hidden="1" spans="2:6">
      <c r="B47" s="117">
        <v>1141</v>
      </c>
      <c r="C47" s="111" t="s">
        <v>45</v>
      </c>
      <c r="D47" s="45"/>
      <c r="E47" s="45"/>
      <c r="F47" s="45"/>
    </row>
    <row r="48" ht="15.6" hidden="1" spans="2:6">
      <c r="B48" s="117">
        <v>11411</v>
      </c>
      <c r="C48" s="111" t="s">
        <v>46</v>
      </c>
      <c r="D48" s="45"/>
      <c r="E48" s="45"/>
      <c r="F48" s="45"/>
    </row>
    <row r="49" ht="46.8" hidden="1" spans="2:6">
      <c r="B49" s="108">
        <v>11411100</v>
      </c>
      <c r="C49" s="114" t="s">
        <v>47</v>
      </c>
      <c r="D49" s="45"/>
      <c r="E49" s="45"/>
      <c r="F49" s="45"/>
    </row>
    <row r="50" ht="31.2" hidden="1" spans="2:6">
      <c r="B50" s="108">
        <v>11411200</v>
      </c>
      <c r="C50" s="114" t="s">
        <v>48</v>
      </c>
      <c r="D50" s="45"/>
      <c r="E50" s="45"/>
      <c r="F50" s="45"/>
    </row>
    <row r="51" ht="15.6" hidden="1" spans="2:6">
      <c r="B51" s="117">
        <v>11412</v>
      </c>
      <c r="C51" s="111" t="s">
        <v>49</v>
      </c>
      <c r="D51" s="47"/>
      <c r="E51" s="47"/>
      <c r="F51" s="47"/>
    </row>
    <row r="52" ht="15.6" hidden="1" spans="2:6">
      <c r="B52" s="108">
        <v>11412100</v>
      </c>
      <c r="C52" s="114" t="s">
        <v>49</v>
      </c>
      <c r="D52" s="51"/>
      <c r="E52" s="51"/>
      <c r="F52" s="51"/>
    </row>
    <row r="53" ht="31.2" hidden="1" spans="2:6">
      <c r="B53" s="117">
        <v>11413</v>
      </c>
      <c r="C53" s="111" t="s">
        <v>50</v>
      </c>
      <c r="D53" s="45"/>
      <c r="E53" s="45"/>
      <c r="F53" s="45"/>
    </row>
    <row r="54" ht="31.2" hidden="1" spans="2:6">
      <c r="B54" s="108">
        <v>11413100</v>
      </c>
      <c r="C54" s="114" t="s">
        <v>50</v>
      </c>
      <c r="D54" s="45"/>
      <c r="E54" s="45"/>
      <c r="F54" s="45"/>
    </row>
    <row r="55" ht="31.2" hidden="1" spans="2:6">
      <c r="B55" s="117">
        <v>11414</v>
      </c>
      <c r="C55" s="111" t="s">
        <v>51</v>
      </c>
      <c r="D55" s="45"/>
      <c r="E55" s="45"/>
      <c r="F55" s="45"/>
    </row>
    <row r="56" ht="31.2" hidden="1" spans="2:6">
      <c r="B56" s="108">
        <v>11414100</v>
      </c>
      <c r="C56" s="114" t="s">
        <v>52</v>
      </c>
      <c r="D56" s="45"/>
      <c r="E56" s="45"/>
      <c r="F56" s="45"/>
    </row>
    <row r="57" ht="15.6" hidden="1" spans="2:6">
      <c r="B57" s="117">
        <v>1142</v>
      </c>
      <c r="C57" s="111" t="s">
        <v>53</v>
      </c>
      <c r="D57" s="45"/>
      <c r="E57" s="45"/>
      <c r="F57" s="45"/>
    </row>
    <row r="58" ht="31.2" hidden="1" spans="2:6">
      <c r="B58" s="117">
        <v>11421</v>
      </c>
      <c r="C58" s="111" t="s">
        <v>54</v>
      </c>
      <c r="D58" s="45"/>
      <c r="E58" s="45"/>
      <c r="F58" s="45"/>
    </row>
    <row r="59" ht="15.6" hidden="1" spans="2:6">
      <c r="B59" s="117">
        <v>114211</v>
      </c>
      <c r="C59" s="109" t="s">
        <v>55</v>
      </c>
      <c r="D59" s="45"/>
      <c r="E59" s="45"/>
      <c r="F59" s="45"/>
    </row>
    <row r="60" ht="15.6" hidden="1" spans="2:6">
      <c r="B60" s="108">
        <v>11421110</v>
      </c>
      <c r="C60" s="114" t="s">
        <v>56</v>
      </c>
      <c r="D60" s="45"/>
      <c r="E60" s="45"/>
      <c r="F60" s="45"/>
    </row>
    <row r="61" ht="15.6" hidden="1" spans="2:6">
      <c r="B61" s="108">
        <v>11421120</v>
      </c>
      <c r="C61" s="114" t="s">
        <v>57</v>
      </c>
      <c r="D61" s="45"/>
      <c r="E61" s="45"/>
      <c r="F61" s="45"/>
    </row>
    <row r="62" ht="31.2" hidden="1" spans="2:6">
      <c r="B62" s="108">
        <v>11421130</v>
      </c>
      <c r="C62" s="114" t="s">
        <v>58</v>
      </c>
      <c r="D62" s="45"/>
      <c r="E62" s="45"/>
      <c r="F62" s="45"/>
    </row>
    <row r="63" ht="15.6" hidden="1" spans="2:6">
      <c r="B63" s="108">
        <v>11421140</v>
      </c>
      <c r="C63" s="114" t="s">
        <v>59</v>
      </c>
      <c r="D63" s="45"/>
      <c r="E63" s="45"/>
      <c r="F63" s="45"/>
    </row>
    <row r="64" ht="2.25" hidden="1" customHeight="1" spans="2:6">
      <c r="B64" s="108">
        <v>11421150</v>
      </c>
      <c r="C64" s="114" t="s">
        <v>60</v>
      </c>
      <c r="D64" s="45"/>
      <c r="E64" s="45"/>
      <c r="F64" s="45"/>
    </row>
    <row r="65" ht="15.6" hidden="1" spans="2:6">
      <c r="B65" s="108">
        <v>11421160</v>
      </c>
      <c r="C65" s="114" t="s">
        <v>61</v>
      </c>
      <c r="D65" s="45"/>
      <c r="E65" s="45"/>
      <c r="F65" s="45"/>
    </row>
    <row r="66" ht="15.6" hidden="1" spans="2:6">
      <c r="B66" s="108">
        <v>11421170</v>
      </c>
      <c r="C66" s="114" t="s">
        <v>62</v>
      </c>
      <c r="D66" s="45"/>
      <c r="E66" s="45"/>
      <c r="F66" s="45"/>
    </row>
    <row r="67" ht="15.6" hidden="1" spans="2:6">
      <c r="B67" s="108">
        <v>11421180</v>
      </c>
      <c r="C67" s="114" t="s">
        <v>63</v>
      </c>
      <c r="D67" s="45"/>
      <c r="E67" s="45"/>
      <c r="F67" s="45"/>
    </row>
    <row r="68" ht="15.6" hidden="1" spans="2:6">
      <c r="B68" s="108">
        <v>11421190</v>
      </c>
      <c r="C68" s="114" t="s">
        <v>64</v>
      </c>
      <c r="D68" s="45"/>
      <c r="E68" s="45"/>
      <c r="F68" s="45"/>
    </row>
    <row r="69" ht="15.6" hidden="1" spans="2:6">
      <c r="B69" s="117">
        <v>114212</v>
      </c>
      <c r="C69" s="109" t="s">
        <v>65</v>
      </c>
      <c r="D69" s="45"/>
      <c r="E69" s="45"/>
      <c r="F69" s="45"/>
    </row>
    <row r="70" ht="15.6" hidden="1" spans="2:6">
      <c r="B70" s="108">
        <v>11421210</v>
      </c>
      <c r="C70" s="114" t="s">
        <v>66</v>
      </c>
      <c r="D70" s="45"/>
      <c r="E70" s="45"/>
      <c r="F70" s="45"/>
    </row>
    <row r="71" ht="15.6" hidden="1" spans="2:6">
      <c r="B71" s="108">
        <v>11421220</v>
      </c>
      <c r="C71" s="114" t="s">
        <v>67</v>
      </c>
      <c r="D71" s="45"/>
      <c r="E71" s="45"/>
      <c r="F71" s="45"/>
    </row>
    <row r="72" ht="15.6" hidden="1" spans="2:6">
      <c r="B72" s="108">
        <v>11421230</v>
      </c>
      <c r="C72" s="114" t="s">
        <v>68</v>
      </c>
      <c r="D72" s="45"/>
      <c r="E72" s="45"/>
      <c r="F72" s="45"/>
    </row>
    <row r="73" ht="31.2" hidden="1" spans="2:6">
      <c r="B73" s="108">
        <v>11421290</v>
      </c>
      <c r="C73" s="114" t="s">
        <v>69</v>
      </c>
      <c r="D73" s="45"/>
      <c r="E73" s="45"/>
      <c r="F73" s="45"/>
    </row>
    <row r="74" ht="15.6" hidden="1" spans="2:6">
      <c r="B74" s="117">
        <v>114213</v>
      </c>
      <c r="C74" s="111" t="s">
        <v>70</v>
      </c>
      <c r="D74" s="45"/>
      <c r="E74" s="45"/>
      <c r="F74" s="45"/>
    </row>
    <row r="75" ht="31.2" hidden="1" spans="2:6">
      <c r="B75" s="108">
        <v>11421310</v>
      </c>
      <c r="C75" s="114" t="s">
        <v>71</v>
      </c>
      <c r="D75" s="45"/>
      <c r="E75" s="45"/>
      <c r="F75" s="45"/>
    </row>
    <row r="76" ht="15.6" hidden="1" spans="2:6">
      <c r="B76" s="108">
        <v>11421320</v>
      </c>
      <c r="C76" s="114" t="s">
        <v>72</v>
      </c>
      <c r="D76" s="45"/>
      <c r="E76" s="45"/>
      <c r="F76" s="45"/>
    </row>
    <row r="77" ht="15.6" hidden="1" spans="2:6">
      <c r="B77" s="108">
        <v>11421330</v>
      </c>
      <c r="C77" s="114" t="s">
        <v>73</v>
      </c>
      <c r="D77" s="45"/>
      <c r="E77" s="45"/>
      <c r="F77" s="45"/>
    </row>
    <row r="78" ht="15.6" hidden="1" spans="2:6">
      <c r="B78" s="108">
        <v>11421340</v>
      </c>
      <c r="C78" s="114" t="s">
        <v>74</v>
      </c>
      <c r="D78" s="45"/>
      <c r="E78" s="45"/>
      <c r="F78" s="45"/>
    </row>
    <row r="79" ht="15.6" hidden="1" spans="2:6">
      <c r="B79" s="108">
        <v>11421350</v>
      </c>
      <c r="C79" s="114" t="s">
        <v>75</v>
      </c>
      <c r="D79" s="45"/>
      <c r="E79" s="45"/>
      <c r="F79" s="45"/>
    </row>
    <row r="80" ht="31.2" hidden="1" spans="2:6">
      <c r="B80" s="108">
        <v>11421360</v>
      </c>
      <c r="C80" s="114" t="s">
        <v>76</v>
      </c>
      <c r="D80" s="45"/>
      <c r="E80" s="45"/>
      <c r="F80" s="45"/>
    </row>
    <row r="81" ht="15.6" hidden="1" spans="2:6">
      <c r="B81" s="117">
        <v>114214</v>
      </c>
      <c r="C81" s="109" t="s">
        <v>77</v>
      </c>
      <c r="D81" s="45"/>
      <c r="E81" s="45"/>
      <c r="F81" s="45"/>
    </row>
    <row r="82" ht="31.2" hidden="1" spans="2:6">
      <c r="B82" s="108">
        <v>11421410</v>
      </c>
      <c r="C82" s="116" t="s">
        <v>78</v>
      </c>
      <c r="D82" s="45"/>
      <c r="E82" s="45"/>
      <c r="F82" s="45"/>
    </row>
    <row r="83" ht="15.6" hidden="1" spans="2:6">
      <c r="B83" s="108">
        <v>11421420</v>
      </c>
      <c r="C83" s="116" t="s">
        <v>77</v>
      </c>
      <c r="D83" s="45"/>
      <c r="E83" s="45"/>
      <c r="F83" s="45"/>
    </row>
    <row r="84" ht="46.8" hidden="1" spans="2:6">
      <c r="B84" s="117">
        <v>11422</v>
      </c>
      <c r="C84" s="109" t="s">
        <v>79</v>
      </c>
      <c r="D84" s="45"/>
      <c r="E84" s="45"/>
      <c r="F84" s="45"/>
    </row>
    <row r="85" ht="15.6" hidden="1" spans="2:6">
      <c r="B85" s="117">
        <v>114221</v>
      </c>
      <c r="C85" s="109" t="s">
        <v>55</v>
      </c>
      <c r="D85" s="45"/>
      <c r="E85" s="45"/>
      <c r="F85" s="45"/>
    </row>
    <row r="86" ht="15.6" hidden="1" spans="2:6">
      <c r="B86" s="108">
        <v>11422110</v>
      </c>
      <c r="C86" s="114" t="s">
        <v>56</v>
      </c>
      <c r="D86" s="45"/>
      <c r="E86" s="45"/>
      <c r="F86" s="45"/>
    </row>
    <row r="87" ht="15.6" hidden="1" spans="2:6">
      <c r="B87" s="108">
        <v>11422120</v>
      </c>
      <c r="C87" s="114" t="s">
        <v>57</v>
      </c>
      <c r="D87" s="45"/>
      <c r="E87" s="45"/>
      <c r="F87" s="45"/>
    </row>
    <row r="88" ht="18" hidden="1" customHeight="1" spans="2:6">
      <c r="B88" s="108">
        <v>11422130</v>
      </c>
      <c r="C88" s="114" t="s">
        <v>58</v>
      </c>
      <c r="D88" s="45"/>
      <c r="E88" s="45"/>
      <c r="F88" s="45"/>
    </row>
    <row r="89" ht="15.6" hidden="1" spans="2:6">
      <c r="B89" s="108">
        <v>11422140</v>
      </c>
      <c r="C89" s="114" t="s">
        <v>59</v>
      </c>
      <c r="D89" s="45"/>
      <c r="E89" s="45"/>
      <c r="F89" s="45"/>
    </row>
    <row r="90" ht="15.6" hidden="1" spans="2:6">
      <c r="B90" s="108">
        <v>11422150</v>
      </c>
      <c r="C90" s="114" t="s">
        <v>60</v>
      </c>
      <c r="D90" s="45"/>
      <c r="E90" s="45"/>
      <c r="F90" s="45"/>
    </row>
    <row r="91" ht="15.6" hidden="1" spans="2:6">
      <c r="B91" s="108">
        <v>11422160</v>
      </c>
      <c r="C91" s="114" t="s">
        <v>61</v>
      </c>
      <c r="D91" s="45"/>
      <c r="E91" s="45"/>
      <c r="F91" s="45"/>
    </row>
    <row r="92" ht="15.6" hidden="1" spans="2:6">
      <c r="B92" s="108">
        <v>11422170</v>
      </c>
      <c r="C92" s="114" t="s">
        <v>62</v>
      </c>
      <c r="D92" s="45"/>
      <c r="E92" s="45"/>
      <c r="F92" s="45"/>
    </row>
    <row r="93" ht="15.6" hidden="1" spans="2:6">
      <c r="B93" s="108">
        <v>11422180</v>
      </c>
      <c r="C93" s="114" t="s">
        <v>63</v>
      </c>
      <c r="D93" s="45"/>
      <c r="E93" s="45"/>
      <c r="F93" s="45"/>
    </row>
    <row r="94" ht="15.6" hidden="1" spans="2:6">
      <c r="B94" s="108">
        <v>11422190</v>
      </c>
      <c r="C94" s="114" t="s">
        <v>64</v>
      </c>
      <c r="D94" s="45"/>
      <c r="E94" s="45"/>
      <c r="F94" s="45"/>
    </row>
    <row r="95" ht="15.6" hidden="1" spans="2:6">
      <c r="B95" s="117">
        <v>114222</v>
      </c>
      <c r="C95" s="109" t="s">
        <v>65</v>
      </c>
      <c r="D95" s="45"/>
      <c r="E95" s="45"/>
      <c r="F95" s="45"/>
    </row>
    <row r="96" ht="15.6" hidden="1" spans="2:6">
      <c r="B96" s="108">
        <v>11422210</v>
      </c>
      <c r="C96" s="114" t="s">
        <v>66</v>
      </c>
      <c r="D96" s="45"/>
      <c r="E96" s="45"/>
      <c r="F96" s="45"/>
    </row>
    <row r="97" ht="15.6" hidden="1" spans="2:6">
      <c r="B97" s="108">
        <v>11422220</v>
      </c>
      <c r="C97" s="114" t="s">
        <v>67</v>
      </c>
      <c r="D97" s="45"/>
      <c r="E97" s="45"/>
      <c r="F97" s="45"/>
    </row>
    <row r="98" ht="15.6" hidden="1" spans="2:6">
      <c r="B98" s="108">
        <v>11422230</v>
      </c>
      <c r="C98" s="114" t="s">
        <v>68</v>
      </c>
      <c r="D98" s="45"/>
      <c r="E98" s="45"/>
      <c r="F98" s="45"/>
    </row>
    <row r="99" ht="31.2" hidden="1" spans="2:6">
      <c r="B99" s="108">
        <v>11422290</v>
      </c>
      <c r="C99" s="114" t="s">
        <v>69</v>
      </c>
      <c r="D99" s="45"/>
      <c r="E99" s="45"/>
      <c r="F99" s="45"/>
    </row>
    <row r="100" ht="15.6" hidden="1" spans="2:6">
      <c r="B100" s="117">
        <v>114223</v>
      </c>
      <c r="C100" s="111" t="s">
        <v>80</v>
      </c>
      <c r="D100" s="45"/>
      <c r="E100" s="45"/>
      <c r="F100" s="45"/>
    </row>
    <row r="101" ht="31.2" hidden="1" spans="2:6">
      <c r="B101" s="108">
        <v>11422310</v>
      </c>
      <c r="C101" s="114" t="s">
        <v>71</v>
      </c>
      <c r="D101" s="45"/>
      <c r="E101" s="45"/>
      <c r="F101" s="45"/>
    </row>
    <row r="102" ht="15.6" hidden="1" spans="2:6">
      <c r="B102" s="108">
        <v>11422320</v>
      </c>
      <c r="C102" s="114" t="s">
        <v>72</v>
      </c>
      <c r="D102" s="45"/>
      <c r="E102" s="45"/>
      <c r="F102" s="45"/>
    </row>
    <row r="103" ht="15.6" hidden="1" spans="2:6">
      <c r="B103" s="108">
        <v>11422330</v>
      </c>
      <c r="C103" s="114" t="s">
        <v>73</v>
      </c>
      <c r="D103" s="45"/>
      <c r="E103" s="45"/>
      <c r="F103" s="45"/>
    </row>
    <row r="104" ht="15.6" hidden="1" spans="2:6">
      <c r="B104" s="108">
        <v>11422340</v>
      </c>
      <c r="C104" s="114" t="s">
        <v>74</v>
      </c>
      <c r="D104" s="45"/>
      <c r="E104" s="45"/>
      <c r="F104" s="45"/>
    </row>
    <row r="105" ht="15.6" hidden="1" spans="2:6">
      <c r="B105" s="108">
        <v>11422350</v>
      </c>
      <c r="C105" s="114" t="s">
        <v>75</v>
      </c>
      <c r="D105" s="45"/>
      <c r="E105" s="45"/>
      <c r="F105" s="45"/>
    </row>
    <row r="106" ht="31.2" hidden="1" spans="2:6">
      <c r="B106" s="108">
        <v>11422360</v>
      </c>
      <c r="C106" s="116" t="s">
        <v>76</v>
      </c>
      <c r="D106" s="45"/>
      <c r="E106" s="45"/>
      <c r="F106" s="45"/>
    </row>
    <row r="107" ht="15.6" hidden="1" spans="2:6">
      <c r="B107" s="117">
        <v>114224</v>
      </c>
      <c r="C107" s="109" t="s">
        <v>77</v>
      </c>
      <c r="D107" s="45"/>
      <c r="E107" s="45"/>
      <c r="F107" s="45"/>
    </row>
    <row r="108" ht="15.6" hidden="1" spans="2:6">
      <c r="B108" s="108">
        <v>11422410</v>
      </c>
      <c r="C108" s="116" t="s">
        <v>77</v>
      </c>
      <c r="D108" s="45"/>
      <c r="E108" s="45"/>
      <c r="F108" s="45"/>
    </row>
    <row r="109" ht="31.2" hidden="1" spans="2:6">
      <c r="B109" s="117">
        <v>1144</v>
      </c>
      <c r="C109" s="111" t="s">
        <v>81</v>
      </c>
      <c r="D109" s="45"/>
      <c r="E109" s="45"/>
      <c r="F109" s="45"/>
    </row>
    <row r="110" ht="15.6" hidden="1" spans="2:6">
      <c r="B110" s="117">
        <v>11441</v>
      </c>
      <c r="C110" s="111" t="s">
        <v>82</v>
      </c>
      <c r="D110" s="45"/>
      <c r="E110" s="45"/>
      <c r="F110" s="45"/>
    </row>
    <row r="111" ht="15.6" hidden="1" spans="2:6">
      <c r="B111" s="117">
        <v>114411</v>
      </c>
      <c r="C111" s="109" t="s">
        <v>83</v>
      </c>
      <c r="D111" s="45"/>
      <c r="E111" s="45"/>
      <c r="F111" s="45"/>
    </row>
    <row r="112" ht="6" hidden="1" customHeight="1" spans="2:6">
      <c r="B112" s="108">
        <v>11441110</v>
      </c>
      <c r="C112" s="116" t="s">
        <v>84</v>
      </c>
      <c r="D112" s="45"/>
      <c r="E112" s="45"/>
      <c r="F112" s="45"/>
    </row>
    <row r="113" ht="15.6" hidden="1" spans="2:6">
      <c r="B113" s="108">
        <v>11441120</v>
      </c>
      <c r="C113" s="116" t="s">
        <v>85</v>
      </c>
      <c r="D113" s="45"/>
      <c r="E113" s="45"/>
      <c r="F113" s="45"/>
    </row>
    <row r="114" ht="15.6" hidden="1" spans="2:6">
      <c r="B114" s="108">
        <v>11441130</v>
      </c>
      <c r="C114" s="114" t="s">
        <v>86</v>
      </c>
      <c r="D114" s="45"/>
      <c r="E114" s="45"/>
      <c r="F114" s="45"/>
    </row>
    <row r="115" ht="15.6" hidden="1" spans="2:6">
      <c r="B115" s="108">
        <v>11441190</v>
      </c>
      <c r="C115" s="114" t="s">
        <v>87</v>
      </c>
      <c r="D115" s="45"/>
      <c r="E115" s="45"/>
      <c r="F115" s="45"/>
    </row>
    <row r="116" ht="15.6" hidden="1" spans="2:6">
      <c r="B116" s="117">
        <v>114412</v>
      </c>
      <c r="C116" s="109" t="s">
        <v>88</v>
      </c>
      <c r="D116" s="45"/>
      <c r="E116" s="45"/>
      <c r="F116" s="45"/>
    </row>
    <row r="117" ht="15.6" hidden="1" spans="2:6">
      <c r="B117" s="108">
        <v>11441210</v>
      </c>
      <c r="C117" s="114" t="s">
        <v>89</v>
      </c>
      <c r="D117" s="45"/>
      <c r="E117" s="45"/>
      <c r="F117" s="45"/>
    </row>
    <row r="118" ht="15.6" hidden="1" spans="2:6">
      <c r="B118" s="108">
        <v>11441220</v>
      </c>
      <c r="C118" s="114" t="s">
        <v>90</v>
      </c>
      <c r="D118" s="45"/>
      <c r="E118" s="45"/>
      <c r="F118" s="45"/>
    </row>
    <row r="119" ht="15.6" hidden="1" spans="2:6">
      <c r="B119" s="108">
        <v>11441230</v>
      </c>
      <c r="C119" s="114" t="s">
        <v>91</v>
      </c>
      <c r="D119" s="45"/>
      <c r="E119" s="45"/>
      <c r="F119" s="45"/>
    </row>
    <row r="120" ht="15.6" hidden="1" spans="2:6">
      <c r="B120" s="108">
        <v>11441240</v>
      </c>
      <c r="C120" s="114" t="s">
        <v>92</v>
      </c>
      <c r="D120" s="45"/>
      <c r="E120" s="45"/>
      <c r="F120" s="45"/>
    </row>
    <row r="121" ht="31.2" hidden="1" spans="2:6">
      <c r="B121" s="108">
        <v>11441290</v>
      </c>
      <c r="C121" s="114" t="s">
        <v>93</v>
      </c>
      <c r="D121" s="45"/>
      <c r="E121" s="45"/>
      <c r="F121" s="45"/>
    </row>
    <row r="122" ht="15.6" hidden="1" spans="2:6">
      <c r="B122" s="117">
        <v>114413</v>
      </c>
      <c r="C122" s="109" t="s">
        <v>94</v>
      </c>
      <c r="D122" s="45"/>
      <c r="E122" s="45"/>
      <c r="F122" s="45"/>
    </row>
    <row r="123" ht="15.6" hidden="1" spans="2:6">
      <c r="B123" s="108">
        <v>11441310</v>
      </c>
      <c r="C123" s="116" t="s">
        <v>95</v>
      </c>
      <c r="D123" s="45"/>
      <c r="E123" s="45"/>
      <c r="F123" s="45"/>
    </row>
    <row r="124" ht="15.6" hidden="1" spans="2:6">
      <c r="B124" s="108">
        <v>11441320</v>
      </c>
      <c r="C124" s="116" t="s">
        <v>96</v>
      </c>
      <c r="D124" s="45"/>
      <c r="E124" s="45"/>
      <c r="F124" s="45"/>
    </row>
    <row r="125" ht="15.6" hidden="1" spans="2:6">
      <c r="B125" s="108">
        <v>11441330</v>
      </c>
      <c r="C125" s="116" t="s">
        <v>97</v>
      </c>
      <c r="D125" s="45"/>
      <c r="E125" s="45"/>
      <c r="F125" s="45"/>
    </row>
    <row r="126" ht="15.6" hidden="1" spans="2:6">
      <c r="B126" s="108">
        <v>11441340</v>
      </c>
      <c r="C126" s="114" t="s">
        <v>98</v>
      </c>
      <c r="D126" s="45"/>
      <c r="E126" s="45"/>
      <c r="F126" s="45"/>
    </row>
    <row r="127" ht="15.6" hidden="1" spans="2:6">
      <c r="B127" s="108">
        <v>11441350</v>
      </c>
      <c r="C127" s="114" t="s">
        <v>99</v>
      </c>
      <c r="D127" s="45"/>
      <c r="E127" s="45"/>
      <c r="F127" s="45"/>
    </row>
    <row r="128" ht="31.2" hidden="1" spans="2:6">
      <c r="B128" s="108">
        <v>11441390</v>
      </c>
      <c r="C128" s="116" t="s">
        <v>100</v>
      </c>
      <c r="D128" s="45"/>
      <c r="E128" s="45"/>
      <c r="F128" s="45"/>
    </row>
    <row r="129" ht="15.6" hidden="1" spans="2:6">
      <c r="B129" s="117">
        <v>114414</v>
      </c>
      <c r="C129" s="109" t="s">
        <v>101</v>
      </c>
      <c r="D129" s="45"/>
      <c r="E129" s="45"/>
      <c r="F129" s="45"/>
    </row>
    <row r="130" ht="31.2" hidden="1" spans="2:6">
      <c r="B130" s="108">
        <v>11441410</v>
      </c>
      <c r="C130" s="114" t="s">
        <v>102</v>
      </c>
      <c r="D130" s="45"/>
      <c r="E130" s="45"/>
      <c r="F130" s="45"/>
    </row>
    <row r="131" ht="15.6" hidden="1" spans="2:6">
      <c r="B131" s="108">
        <v>11441420</v>
      </c>
      <c r="C131" s="114" t="s">
        <v>103</v>
      </c>
      <c r="D131" s="45"/>
      <c r="E131" s="45"/>
      <c r="F131" s="45"/>
    </row>
    <row r="132" ht="15.6" hidden="1" spans="2:6">
      <c r="B132" s="108">
        <v>11441430</v>
      </c>
      <c r="C132" s="114" t="s">
        <v>104</v>
      </c>
      <c r="D132" s="45"/>
      <c r="E132" s="45"/>
      <c r="F132" s="45"/>
    </row>
    <row r="133" ht="15.6" hidden="1" spans="2:6">
      <c r="B133" s="108">
        <v>11441440</v>
      </c>
      <c r="C133" s="114" t="s">
        <v>105</v>
      </c>
      <c r="D133" s="45"/>
      <c r="E133" s="45"/>
      <c r="F133" s="45"/>
    </row>
    <row r="134" ht="15.6" hidden="1" spans="2:6">
      <c r="B134" s="117">
        <v>11442</v>
      </c>
      <c r="C134" s="111" t="s">
        <v>106</v>
      </c>
      <c r="D134" s="45"/>
      <c r="E134" s="45"/>
      <c r="F134" s="45"/>
    </row>
    <row r="135" ht="15.6" hidden="1" spans="2:6">
      <c r="B135" s="117">
        <v>114421</v>
      </c>
      <c r="C135" s="109" t="s">
        <v>83</v>
      </c>
      <c r="D135" s="45"/>
      <c r="E135" s="45"/>
      <c r="F135" s="45"/>
    </row>
    <row r="136" ht="15.6" hidden="1" spans="2:6">
      <c r="B136" s="108">
        <v>11442110</v>
      </c>
      <c r="C136" s="116" t="s">
        <v>84</v>
      </c>
      <c r="D136" s="45"/>
      <c r="E136" s="45"/>
      <c r="F136" s="45"/>
    </row>
    <row r="137" ht="15.6" hidden="1" spans="2:6">
      <c r="B137" s="108">
        <v>11442120</v>
      </c>
      <c r="C137" s="114" t="s">
        <v>107</v>
      </c>
      <c r="D137" s="45"/>
      <c r="E137" s="45"/>
      <c r="F137" s="45"/>
    </row>
    <row r="138" ht="15.6" hidden="1" spans="2:6">
      <c r="B138" s="108">
        <v>11442130</v>
      </c>
      <c r="C138" s="114" t="s">
        <v>108</v>
      </c>
      <c r="D138" s="45"/>
      <c r="E138" s="45"/>
      <c r="F138" s="45"/>
    </row>
    <row r="139" ht="1.5" hidden="1" customHeight="1" spans="2:6">
      <c r="B139" s="108">
        <v>11442190</v>
      </c>
      <c r="C139" s="116" t="s">
        <v>109</v>
      </c>
      <c r="D139" s="45"/>
      <c r="E139" s="45"/>
      <c r="F139" s="45"/>
    </row>
    <row r="140" ht="15.6" hidden="1" spans="2:6">
      <c r="B140" s="117">
        <v>114422</v>
      </c>
      <c r="C140" s="109" t="s">
        <v>88</v>
      </c>
      <c r="D140" s="45"/>
      <c r="E140" s="45"/>
      <c r="F140" s="45"/>
    </row>
    <row r="141" ht="15.6" hidden="1" spans="2:6">
      <c r="B141" s="108">
        <v>11442210</v>
      </c>
      <c r="C141" s="114" t="s">
        <v>89</v>
      </c>
      <c r="D141" s="45"/>
      <c r="E141" s="45"/>
      <c r="F141" s="45"/>
    </row>
    <row r="142" ht="15.6" hidden="1" spans="2:6">
      <c r="B142" s="108">
        <v>11442220</v>
      </c>
      <c r="C142" s="114" t="s">
        <v>90</v>
      </c>
      <c r="D142" s="45"/>
      <c r="E142" s="45"/>
      <c r="F142" s="45"/>
    </row>
    <row r="143" ht="15.6" hidden="1" spans="2:6">
      <c r="B143" s="108">
        <v>11442230</v>
      </c>
      <c r="C143" s="114" t="s">
        <v>91</v>
      </c>
      <c r="D143" s="45"/>
      <c r="E143" s="45"/>
      <c r="F143" s="45"/>
    </row>
    <row r="144" ht="15.6" hidden="1" spans="2:6">
      <c r="B144" s="108">
        <v>11442240</v>
      </c>
      <c r="C144" s="114" t="s">
        <v>92</v>
      </c>
      <c r="D144" s="45"/>
      <c r="E144" s="45"/>
      <c r="F144" s="45"/>
    </row>
    <row r="145" ht="31.2" hidden="1" spans="2:6">
      <c r="B145" s="108">
        <v>11442290</v>
      </c>
      <c r="C145" s="114" t="s">
        <v>93</v>
      </c>
      <c r="D145" s="45"/>
      <c r="E145" s="45"/>
      <c r="F145" s="45"/>
    </row>
    <row r="146" ht="15.6" hidden="1" spans="2:6">
      <c r="B146" s="117">
        <v>114423</v>
      </c>
      <c r="C146" s="109" t="s">
        <v>94</v>
      </c>
      <c r="D146" s="45"/>
      <c r="E146" s="45"/>
      <c r="F146" s="45"/>
    </row>
    <row r="147" ht="15.6" hidden="1" spans="2:6">
      <c r="B147" s="108">
        <v>11442310</v>
      </c>
      <c r="C147" s="116" t="s">
        <v>95</v>
      </c>
      <c r="D147" s="45"/>
      <c r="E147" s="45"/>
      <c r="F147" s="45"/>
    </row>
    <row r="148" ht="15.6" hidden="1" spans="2:6">
      <c r="B148" s="108">
        <v>11442320</v>
      </c>
      <c r="C148" s="116" t="s">
        <v>96</v>
      </c>
      <c r="D148" s="45"/>
      <c r="E148" s="45"/>
      <c r="F148" s="45"/>
    </row>
    <row r="149" ht="15.6" hidden="1" spans="2:6">
      <c r="B149" s="108">
        <v>11442330</v>
      </c>
      <c r="C149" s="116" t="s">
        <v>97</v>
      </c>
      <c r="D149" s="45"/>
      <c r="E149" s="45"/>
      <c r="F149" s="45"/>
    </row>
    <row r="150" ht="15.6" hidden="1" spans="2:6">
      <c r="B150" s="108">
        <v>11442340</v>
      </c>
      <c r="C150" s="114" t="s">
        <v>98</v>
      </c>
      <c r="D150" s="45"/>
      <c r="E150" s="45"/>
      <c r="F150" s="45"/>
    </row>
    <row r="151" ht="15.6" hidden="1" spans="2:6">
      <c r="B151" s="108">
        <v>11442350</v>
      </c>
      <c r="C151" s="114" t="s">
        <v>99</v>
      </c>
      <c r="D151" s="45"/>
      <c r="E151" s="45"/>
      <c r="F151" s="45"/>
    </row>
    <row r="152" ht="31.2" hidden="1" spans="2:6">
      <c r="B152" s="108">
        <v>11442390</v>
      </c>
      <c r="C152" s="116" t="s">
        <v>100</v>
      </c>
      <c r="D152" s="45"/>
      <c r="E152" s="45"/>
      <c r="F152" s="45"/>
    </row>
    <row r="153" ht="15.6" hidden="1" spans="2:6">
      <c r="B153" s="117">
        <v>114424</v>
      </c>
      <c r="C153" s="109" t="s">
        <v>101</v>
      </c>
      <c r="D153" s="45"/>
      <c r="E153" s="45"/>
      <c r="F153" s="45"/>
    </row>
    <row r="154" ht="31.2" hidden="1" spans="2:6">
      <c r="B154" s="108">
        <v>11442410</v>
      </c>
      <c r="C154" s="114" t="s">
        <v>102</v>
      </c>
      <c r="D154" s="45"/>
      <c r="E154" s="45"/>
      <c r="F154" s="45"/>
    </row>
    <row r="155" ht="15.6" hidden="1" spans="2:6">
      <c r="B155" s="108">
        <v>11442420</v>
      </c>
      <c r="C155" s="114" t="s">
        <v>103</v>
      </c>
      <c r="D155" s="45"/>
      <c r="E155" s="45"/>
      <c r="F155" s="45"/>
    </row>
    <row r="156" ht="15.6" hidden="1" spans="2:6">
      <c r="B156" s="108">
        <v>11442430</v>
      </c>
      <c r="C156" s="114" t="s">
        <v>104</v>
      </c>
      <c r="D156" s="45"/>
      <c r="E156" s="45"/>
      <c r="F156" s="45"/>
    </row>
    <row r="157" ht="15.6" hidden="1" spans="2:6">
      <c r="B157" s="108">
        <v>11442440</v>
      </c>
      <c r="C157" s="114" t="s">
        <v>105</v>
      </c>
      <c r="D157" s="45"/>
      <c r="E157" s="45"/>
      <c r="F157" s="45"/>
    </row>
    <row r="158" ht="15.6" hidden="1" spans="2:6">
      <c r="B158" s="108">
        <v>11442490</v>
      </c>
      <c r="C158" s="116" t="s">
        <v>110</v>
      </c>
      <c r="D158" s="45"/>
      <c r="E158" s="45"/>
      <c r="F158" s="45"/>
    </row>
    <row r="159" ht="31.2" hidden="1" spans="2:6">
      <c r="B159" s="117">
        <v>115</v>
      </c>
      <c r="C159" s="109" t="s">
        <v>111</v>
      </c>
      <c r="D159" s="45"/>
      <c r="E159" s="45"/>
      <c r="F159" s="45"/>
    </row>
    <row r="160" ht="15.6" hidden="1" spans="2:6">
      <c r="B160" s="117">
        <v>1151</v>
      </c>
      <c r="C160" s="109" t="s">
        <v>112</v>
      </c>
      <c r="D160" s="45"/>
      <c r="E160" s="45"/>
      <c r="F160" s="45"/>
    </row>
    <row r="161" ht="31.2" hidden="1" spans="2:6">
      <c r="B161" s="117">
        <v>11511</v>
      </c>
      <c r="C161" s="111" t="s">
        <v>113</v>
      </c>
      <c r="D161" s="45"/>
      <c r="E161" s="45"/>
      <c r="F161" s="45"/>
    </row>
    <row r="162" ht="15.6" hidden="1" spans="2:6">
      <c r="B162" s="108">
        <v>11511100</v>
      </c>
      <c r="C162" s="114" t="s">
        <v>114</v>
      </c>
      <c r="D162" s="45"/>
      <c r="E162" s="45"/>
      <c r="F162" s="45"/>
    </row>
    <row r="163" ht="8.25" hidden="1" customHeight="1" spans="2:6">
      <c r="B163" s="108">
        <v>11511200</v>
      </c>
      <c r="C163" s="114" t="s">
        <v>115</v>
      </c>
      <c r="D163" s="45"/>
      <c r="E163" s="45"/>
      <c r="F163" s="45"/>
    </row>
    <row r="164" ht="15.6" hidden="1" spans="2:6">
      <c r="B164" s="108">
        <v>11511300</v>
      </c>
      <c r="C164" s="116" t="s">
        <v>116</v>
      </c>
      <c r="D164" s="45"/>
      <c r="E164" s="45"/>
      <c r="F164" s="45"/>
    </row>
    <row r="165" ht="15.6" hidden="1" spans="2:6">
      <c r="B165" s="108">
        <v>11511400</v>
      </c>
      <c r="C165" s="116" t="s">
        <v>117</v>
      </c>
      <c r="D165" s="45"/>
      <c r="E165" s="45"/>
      <c r="F165" s="45"/>
    </row>
    <row r="166" ht="15.6" hidden="1" spans="2:6">
      <c r="B166" s="108">
        <v>11511500</v>
      </c>
      <c r="C166" s="116" t="s">
        <v>118</v>
      </c>
      <c r="D166" s="45"/>
      <c r="E166" s="45"/>
      <c r="F166" s="45"/>
    </row>
    <row r="167" ht="31.2" hidden="1" spans="2:6">
      <c r="B167" s="108">
        <v>11511600</v>
      </c>
      <c r="C167" s="114" t="s">
        <v>119</v>
      </c>
      <c r="D167" s="45"/>
      <c r="E167" s="45"/>
      <c r="F167" s="45"/>
    </row>
    <row r="168" ht="15.6" hidden="1" spans="2:6">
      <c r="B168" s="108">
        <v>11511700</v>
      </c>
      <c r="C168" s="114" t="s">
        <v>120</v>
      </c>
      <c r="D168" s="45"/>
      <c r="E168" s="45"/>
      <c r="F168" s="45"/>
    </row>
    <row r="169" ht="15.6" hidden="1" spans="2:6">
      <c r="B169" s="108">
        <v>11511800</v>
      </c>
      <c r="C169" s="118" t="s">
        <v>121</v>
      </c>
      <c r="D169" s="45"/>
      <c r="E169" s="45"/>
      <c r="F169" s="45"/>
    </row>
    <row r="170" ht="31.2" hidden="1" spans="2:6">
      <c r="B170" s="117">
        <v>11512</v>
      </c>
      <c r="C170" s="111" t="s">
        <v>122</v>
      </c>
      <c r="D170" s="45"/>
      <c r="E170" s="45"/>
      <c r="F170" s="45"/>
    </row>
    <row r="171" ht="15.6" hidden="1" spans="2:6">
      <c r="B171" s="108">
        <v>11512100</v>
      </c>
      <c r="C171" s="114" t="s">
        <v>123</v>
      </c>
      <c r="D171" s="45"/>
      <c r="E171" s="45"/>
      <c r="F171" s="45"/>
    </row>
    <row r="172" ht="6" hidden="1" customHeight="1" spans="2:6">
      <c r="B172" s="108">
        <v>11512200</v>
      </c>
      <c r="C172" s="114" t="s">
        <v>124</v>
      </c>
      <c r="D172" s="45"/>
      <c r="E172" s="45"/>
      <c r="F172" s="45"/>
    </row>
    <row r="173" ht="15.6" hidden="1" spans="2:6">
      <c r="B173" s="117">
        <v>11513</v>
      </c>
      <c r="C173" s="111" t="s">
        <v>125</v>
      </c>
      <c r="D173" s="45"/>
      <c r="E173" s="45"/>
      <c r="F173" s="45"/>
    </row>
    <row r="174" ht="15.6" hidden="1" spans="2:6">
      <c r="B174" s="108">
        <v>11513100</v>
      </c>
      <c r="C174" s="114" t="s">
        <v>126</v>
      </c>
      <c r="D174" s="45"/>
      <c r="E174" s="45"/>
      <c r="F174" s="45"/>
    </row>
    <row r="175" ht="15.6" hidden="1" spans="2:6">
      <c r="B175" s="108">
        <v>11513200</v>
      </c>
      <c r="C175" s="114" t="s">
        <v>127</v>
      </c>
      <c r="D175" s="45"/>
      <c r="E175" s="45"/>
      <c r="F175" s="45"/>
    </row>
    <row r="176" ht="31.2" hidden="1" spans="2:6">
      <c r="B176" s="117">
        <v>11514</v>
      </c>
      <c r="C176" s="111" t="s">
        <v>128</v>
      </c>
      <c r="D176" s="45"/>
      <c r="E176" s="45"/>
      <c r="F176" s="45"/>
    </row>
    <row r="177" ht="31.2" hidden="1" spans="2:6">
      <c r="B177" s="108">
        <v>11514100</v>
      </c>
      <c r="C177" s="119" t="s">
        <v>128</v>
      </c>
      <c r="D177" s="45"/>
      <c r="E177" s="45"/>
      <c r="F177" s="45"/>
    </row>
    <row r="178" ht="62.4" hidden="1" spans="2:6">
      <c r="B178" s="236">
        <v>11515</v>
      </c>
      <c r="C178" s="237" t="s">
        <v>129</v>
      </c>
      <c r="D178" s="45"/>
      <c r="E178" s="45"/>
      <c r="F178" s="45"/>
    </row>
    <row r="179" ht="15.6" hidden="1" spans="2:6">
      <c r="B179" s="108">
        <v>11515100</v>
      </c>
      <c r="C179" s="118" t="s">
        <v>497</v>
      </c>
      <c r="D179" s="45"/>
      <c r="E179" s="45"/>
      <c r="F179" s="45"/>
    </row>
    <row r="180" ht="15.6" hidden="1" spans="2:6">
      <c r="B180" s="108">
        <v>11515200</v>
      </c>
      <c r="C180" s="118" t="s">
        <v>498</v>
      </c>
      <c r="D180" s="45"/>
      <c r="E180" s="45"/>
      <c r="F180" s="45"/>
    </row>
    <row r="181" ht="15.6" hidden="1" spans="2:6">
      <c r="B181" s="108">
        <v>11515300</v>
      </c>
      <c r="C181" s="118" t="s">
        <v>499</v>
      </c>
      <c r="D181" s="45"/>
      <c r="E181" s="45"/>
      <c r="F181" s="45"/>
    </row>
    <row r="182" ht="15.6" hidden="1" spans="2:6">
      <c r="B182" s="108">
        <v>11515400</v>
      </c>
      <c r="C182" s="118" t="s">
        <v>500</v>
      </c>
      <c r="D182" s="45"/>
      <c r="E182" s="45"/>
      <c r="F182" s="45"/>
    </row>
    <row r="183" ht="78" hidden="1" spans="2:6">
      <c r="B183" s="238">
        <v>11516</v>
      </c>
      <c r="C183" s="239" t="s">
        <v>134</v>
      </c>
      <c r="D183" s="45"/>
      <c r="E183" s="45"/>
      <c r="F183" s="45"/>
    </row>
    <row r="184" ht="18.75" hidden="1" customHeight="1" spans="2:6">
      <c r="B184" s="108">
        <v>11516100</v>
      </c>
      <c r="C184" s="121" t="s">
        <v>135</v>
      </c>
      <c r="D184" s="45"/>
      <c r="E184" s="45"/>
      <c r="F184" s="45"/>
    </row>
    <row r="185" ht="78" hidden="1" spans="2:6">
      <c r="B185" s="108">
        <v>11516200</v>
      </c>
      <c r="C185" s="121" t="s">
        <v>136</v>
      </c>
      <c r="D185" s="45"/>
      <c r="E185" s="45"/>
      <c r="F185" s="45"/>
    </row>
    <row r="186" ht="78" hidden="1" spans="2:6">
      <c r="B186" s="108">
        <v>11516300</v>
      </c>
      <c r="C186" s="121" t="s">
        <v>137</v>
      </c>
      <c r="D186" s="45"/>
      <c r="E186" s="45"/>
      <c r="F186" s="45"/>
    </row>
    <row r="187" ht="78" hidden="1" spans="2:6">
      <c r="B187" s="108">
        <v>11516400</v>
      </c>
      <c r="C187" s="121" t="s">
        <v>138</v>
      </c>
      <c r="D187" s="45"/>
      <c r="E187" s="45"/>
      <c r="F187" s="45"/>
    </row>
    <row r="188" ht="93.6" hidden="1" spans="2:6">
      <c r="B188" s="238">
        <v>11517</v>
      </c>
      <c r="C188" s="237" t="s">
        <v>139</v>
      </c>
      <c r="D188" s="45"/>
      <c r="E188" s="45"/>
      <c r="F188" s="45"/>
    </row>
    <row r="189" ht="62.4" hidden="1" spans="2:6">
      <c r="B189" s="108">
        <v>11517100</v>
      </c>
      <c r="C189" s="121" t="s">
        <v>140</v>
      </c>
      <c r="D189" s="45"/>
      <c r="E189" s="45"/>
      <c r="F189" s="45"/>
    </row>
    <row r="190" ht="17.25" hidden="1" customHeight="1" spans="2:6">
      <c r="B190" s="108">
        <v>11517200</v>
      </c>
      <c r="C190" s="121" t="s">
        <v>141</v>
      </c>
      <c r="D190" s="45"/>
      <c r="E190" s="45"/>
      <c r="F190" s="45"/>
    </row>
    <row r="191" ht="62.4" hidden="1" spans="2:6">
      <c r="B191" s="108">
        <v>11517300</v>
      </c>
      <c r="C191" s="121" t="s">
        <v>142</v>
      </c>
      <c r="D191" s="45"/>
      <c r="E191" s="45"/>
      <c r="F191" s="45"/>
    </row>
    <row r="192" ht="62.4" hidden="1" spans="2:6">
      <c r="B192" s="108">
        <v>11517400</v>
      </c>
      <c r="C192" s="121" t="s">
        <v>143</v>
      </c>
      <c r="D192" s="45"/>
      <c r="E192" s="45"/>
      <c r="F192" s="45"/>
    </row>
    <row r="193" ht="93.6" hidden="1" spans="2:6">
      <c r="B193" s="238">
        <v>11518</v>
      </c>
      <c r="C193" s="237" t="s">
        <v>144</v>
      </c>
      <c r="D193" s="45"/>
      <c r="E193" s="45"/>
      <c r="F193" s="45"/>
    </row>
    <row r="194" ht="46.8" hidden="1" spans="2:6">
      <c r="B194" s="108">
        <v>11518100</v>
      </c>
      <c r="C194" s="123" t="s">
        <v>145</v>
      </c>
      <c r="D194" s="45"/>
      <c r="E194" s="45"/>
      <c r="F194" s="45"/>
    </row>
    <row r="195" ht="15.6" hidden="1" spans="2:6">
      <c r="B195" s="108">
        <v>11518200</v>
      </c>
      <c r="C195" s="118" t="s">
        <v>146</v>
      </c>
      <c r="D195" s="45"/>
      <c r="E195" s="45"/>
      <c r="F195" s="45"/>
    </row>
    <row r="196" ht="15.6" hidden="1" spans="2:6">
      <c r="B196" s="108">
        <v>11518300</v>
      </c>
      <c r="C196" s="118" t="s">
        <v>147</v>
      </c>
      <c r="D196" s="45"/>
      <c r="E196" s="45"/>
      <c r="F196" s="45"/>
    </row>
    <row r="197" ht="15.6" hidden="1" spans="2:6">
      <c r="B197" s="108">
        <v>11518400</v>
      </c>
      <c r="C197" s="118" t="s">
        <v>148</v>
      </c>
      <c r="D197" s="45"/>
      <c r="E197" s="45"/>
      <c r="F197" s="45"/>
    </row>
    <row r="198" ht="62.4" hidden="1" spans="2:6">
      <c r="B198" s="238">
        <v>11519</v>
      </c>
      <c r="C198" s="237" t="s">
        <v>149</v>
      </c>
      <c r="D198" s="45"/>
      <c r="E198" s="45"/>
      <c r="F198" s="45"/>
    </row>
    <row r="199" ht="5.25" hidden="1" customHeight="1" spans="2:6">
      <c r="B199" s="108">
        <v>11519100</v>
      </c>
      <c r="C199" s="123" t="s">
        <v>150</v>
      </c>
      <c r="D199" s="45"/>
      <c r="E199" s="45"/>
      <c r="F199" s="45"/>
    </row>
    <row r="200" ht="62.4" hidden="1" spans="2:6">
      <c r="B200" s="108">
        <v>11519200</v>
      </c>
      <c r="C200" s="121" t="s">
        <v>151</v>
      </c>
      <c r="D200" s="45"/>
      <c r="E200" s="45"/>
      <c r="F200" s="45"/>
    </row>
    <row r="201" ht="46.8" hidden="1" spans="2:6">
      <c r="B201" s="108">
        <v>11519300</v>
      </c>
      <c r="C201" s="121" t="s">
        <v>152</v>
      </c>
      <c r="D201" s="45"/>
      <c r="E201" s="45"/>
      <c r="F201" s="45"/>
    </row>
    <row r="202" ht="62.4" hidden="1" spans="2:6">
      <c r="B202" s="108">
        <v>11519400</v>
      </c>
      <c r="C202" s="121" t="s">
        <v>153</v>
      </c>
      <c r="D202" s="45"/>
      <c r="E202" s="45"/>
      <c r="F202" s="45"/>
    </row>
    <row r="203" ht="15.6" hidden="1" spans="2:6">
      <c r="B203" s="117">
        <v>116</v>
      </c>
      <c r="C203" s="111" t="s">
        <v>154</v>
      </c>
      <c r="D203" s="45"/>
      <c r="E203" s="45"/>
      <c r="F203" s="45"/>
    </row>
    <row r="204" ht="15.6" hidden="1" spans="2:6">
      <c r="B204" s="117">
        <v>1161</v>
      </c>
      <c r="C204" s="111" t="s">
        <v>154</v>
      </c>
      <c r="D204" s="45"/>
      <c r="E204" s="45"/>
      <c r="F204" s="45"/>
    </row>
    <row r="205" ht="15.6" hidden="1" spans="2:6">
      <c r="B205" s="117">
        <v>11611</v>
      </c>
      <c r="C205" s="111" t="s">
        <v>154</v>
      </c>
      <c r="D205" s="45"/>
      <c r="E205" s="45"/>
      <c r="F205" s="45"/>
    </row>
    <row r="206" ht="15.6" hidden="1" spans="2:6">
      <c r="B206" s="117">
        <v>11611100</v>
      </c>
      <c r="C206" s="124" t="s">
        <v>155</v>
      </c>
      <c r="D206" s="45"/>
      <c r="E206" s="45"/>
      <c r="F206" s="45"/>
    </row>
    <row r="207" ht="15.6" hidden="1" spans="2:6">
      <c r="B207" s="117">
        <v>11611200</v>
      </c>
      <c r="C207" s="124" t="s">
        <v>156</v>
      </c>
      <c r="D207" s="45"/>
      <c r="E207" s="45"/>
      <c r="F207" s="45"/>
    </row>
    <row r="208" ht="31.2" hidden="1" spans="2:6">
      <c r="B208" s="117">
        <v>12</v>
      </c>
      <c r="C208" s="111" t="s">
        <v>157</v>
      </c>
      <c r="D208" s="45"/>
      <c r="E208" s="45"/>
      <c r="F208" s="45"/>
    </row>
    <row r="209" ht="31.2" hidden="1" spans="2:6">
      <c r="B209" s="117">
        <v>121</v>
      </c>
      <c r="C209" s="111" t="s">
        <v>158</v>
      </c>
      <c r="D209" s="45"/>
      <c r="E209" s="45"/>
      <c r="F209" s="45"/>
    </row>
    <row r="210" ht="31.2" hidden="1" spans="2:6">
      <c r="B210" s="117">
        <v>1211</v>
      </c>
      <c r="C210" s="109" t="s">
        <v>159</v>
      </c>
      <c r="D210" s="45"/>
      <c r="E210" s="45"/>
      <c r="F210" s="45"/>
    </row>
    <row r="211" ht="11.25" hidden="1" customHeight="1" spans="2:6">
      <c r="B211" s="108">
        <v>12110100</v>
      </c>
      <c r="C211" s="116" t="s">
        <v>159</v>
      </c>
      <c r="D211" s="45"/>
      <c r="E211" s="45"/>
      <c r="F211" s="45"/>
    </row>
    <row r="212" ht="46.8" hidden="1" spans="2:6">
      <c r="B212" s="108">
        <v>12110200</v>
      </c>
      <c r="C212" s="116" t="s">
        <v>160</v>
      </c>
      <c r="D212" s="45"/>
      <c r="E212" s="45"/>
      <c r="F212" s="45"/>
    </row>
    <row r="213" ht="46.8" hidden="1" spans="2:6">
      <c r="B213" s="108">
        <v>12110300</v>
      </c>
      <c r="C213" s="116" t="s">
        <v>161</v>
      </c>
      <c r="D213" s="45"/>
      <c r="E213" s="45"/>
      <c r="F213" s="45"/>
    </row>
    <row r="214" ht="46.8" hidden="1" spans="2:6">
      <c r="B214" s="108">
        <v>12110400</v>
      </c>
      <c r="C214" s="116" t="s">
        <v>162</v>
      </c>
      <c r="D214" s="45"/>
      <c r="E214" s="45"/>
      <c r="F214" s="45"/>
    </row>
    <row r="215" ht="31.2" hidden="1" spans="2:6">
      <c r="B215" s="117">
        <v>1212</v>
      </c>
      <c r="C215" s="109" t="s">
        <v>163</v>
      </c>
      <c r="D215" s="45"/>
      <c r="E215" s="45"/>
      <c r="F215" s="45"/>
    </row>
    <row r="216" ht="31.2" hidden="1" spans="2:6">
      <c r="B216" s="108">
        <v>12120100</v>
      </c>
      <c r="C216" s="116" t="s">
        <v>163</v>
      </c>
      <c r="D216" s="45"/>
      <c r="E216" s="45"/>
      <c r="F216" s="45"/>
    </row>
    <row r="217" ht="62.4" hidden="1" spans="2:6">
      <c r="B217" s="108">
        <v>12120200</v>
      </c>
      <c r="C217" s="116" t="s">
        <v>164</v>
      </c>
      <c r="D217" s="45"/>
      <c r="E217" s="45"/>
      <c r="F217" s="45"/>
    </row>
    <row r="218" ht="62.4" hidden="1" spans="2:6">
      <c r="B218" s="108">
        <v>12120300</v>
      </c>
      <c r="C218" s="116" t="s">
        <v>165</v>
      </c>
      <c r="D218" s="45"/>
      <c r="E218" s="45"/>
      <c r="F218" s="45"/>
    </row>
    <row r="219" ht="62.4" hidden="1" spans="2:6">
      <c r="B219" s="108">
        <v>12120400</v>
      </c>
      <c r="C219" s="116" t="s">
        <v>166</v>
      </c>
      <c r="D219" s="45"/>
      <c r="E219" s="45"/>
      <c r="F219" s="45"/>
    </row>
    <row r="220" ht="20.25" hidden="1" customHeight="1" spans="2:6">
      <c r="B220" s="117">
        <v>1213</v>
      </c>
      <c r="C220" s="109" t="s">
        <v>167</v>
      </c>
      <c r="D220" s="45"/>
      <c r="E220" s="45"/>
      <c r="F220" s="45"/>
    </row>
    <row r="221" ht="31.2" hidden="1" spans="2:6">
      <c r="B221" s="108">
        <v>12130100</v>
      </c>
      <c r="C221" s="116" t="s">
        <v>167</v>
      </c>
      <c r="D221" s="45"/>
      <c r="E221" s="45"/>
      <c r="F221" s="45"/>
    </row>
    <row r="222" ht="31.2" hidden="1" spans="2:6">
      <c r="B222" s="117">
        <v>1214</v>
      </c>
      <c r="C222" s="109" t="s">
        <v>168</v>
      </c>
      <c r="D222" s="45"/>
      <c r="E222" s="45"/>
      <c r="F222" s="45"/>
    </row>
    <row r="223" ht="31.2" hidden="1" spans="2:6">
      <c r="B223" s="108">
        <v>12140100</v>
      </c>
      <c r="C223" s="116" t="s">
        <v>168</v>
      </c>
      <c r="D223" s="45"/>
      <c r="E223" s="45"/>
      <c r="F223" s="45"/>
    </row>
    <row r="224" ht="31.2" hidden="1" spans="2:6">
      <c r="B224" s="117">
        <v>1215</v>
      </c>
      <c r="C224" s="109" t="s">
        <v>169</v>
      </c>
      <c r="D224" s="45"/>
      <c r="E224" s="45"/>
      <c r="F224" s="45"/>
    </row>
    <row r="225" ht="31.2" hidden="1" spans="2:6">
      <c r="B225" s="108">
        <v>12150100</v>
      </c>
      <c r="C225" s="116" t="s">
        <v>169</v>
      </c>
      <c r="D225" s="45"/>
      <c r="E225" s="45"/>
      <c r="F225" s="45"/>
    </row>
    <row r="226" ht="31.2" hidden="1" spans="2:6">
      <c r="B226" s="117">
        <v>122</v>
      </c>
      <c r="C226" s="109" t="s">
        <v>170</v>
      </c>
      <c r="D226" s="45"/>
      <c r="E226" s="45"/>
      <c r="F226" s="45"/>
    </row>
    <row r="227" ht="31.2" hidden="1" spans="2:6">
      <c r="B227" s="117">
        <v>1221</v>
      </c>
      <c r="C227" s="109" t="s">
        <v>171</v>
      </c>
      <c r="D227" s="45"/>
      <c r="E227" s="45"/>
      <c r="F227" s="45"/>
    </row>
    <row r="228" ht="31.2" hidden="1" spans="2:6">
      <c r="B228" s="108">
        <v>12210100</v>
      </c>
      <c r="C228" s="116" t="s">
        <v>171</v>
      </c>
      <c r="D228" s="45"/>
      <c r="E228" s="45"/>
      <c r="F228" s="45"/>
    </row>
    <row r="229" ht="31.2" hidden="1" spans="2:6">
      <c r="B229" s="117">
        <v>1222</v>
      </c>
      <c r="C229" s="109" t="s">
        <v>172</v>
      </c>
      <c r="D229" s="45"/>
      <c r="E229" s="45"/>
      <c r="F229" s="45"/>
    </row>
    <row r="230" ht="31.2" hidden="1" spans="2:6">
      <c r="B230" s="108">
        <v>12220100</v>
      </c>
      <c r="C230" s="116" t="s">
        <v>172</v>
      </c>
      <c r="D230" s="45"/>
      <c r="E230" s="45"/>
      <c r="F230" s="45"/>
    </row>
    <row r="231" ht="15.6" hidden="1" spans="2:6">
      <c r="B231" s="117">
        <v>1223</v>
      </c>
      <c r="C231" s="109" t="s">
        <v>173</v>
      </c>
      <c r="D231" s="45"/>
      <c r="E231" s="45"/>
      <c r="F231" s="45"/>
    </row>
    <row r="232" ht="15.6" hidden="1" spans="2:6">
      <c r="B232" s="108">
        <v>12230100</v>
      </c>
      <c r="C232" s="116" t="s">
        <v>173</v>
      </c>
      <c r="D232" s="45"/>
      <c r="E232" s="45"/>
      <c r="F232" s="45"/>
    </row>
    <row r="233" ht="15.6" hidden="1" spans="2:6">
      <c r="B233" s="117">
        <v>123</v>
      </c>
      <c r="C233" s="111" t="s">
        <v>174</v>
      </c>
      <c r="D233" s="45"/>
      <c r="E233" s="45"/>
      <c r="F233" s="45"/>
    </row>
    <row r="234" ht="15.6" hidden="1" spans="2:6">
      <c r="B234" s="117">
        <v>1231</v>
      </c>
      <c r="C234" s="111" t="s">
        <v>174</v>
      </c>
      <c r="D234" s="45"/>
      <c r="E234" s="45"/>
      <c r="F234" s="45"/>
    </row>
    <row r="235" ht="15.6" hidden="1" spans="2:6">
      <c r="B235" s="108">
        <v>12310100</v>
      </c>
      <c r="C235" s="114" t="s">
        <v>174</v>
      </c>
      <c r="D235" s="45"/>
      <c r="E235" s="45"/>
      <c r="F235" s="45"/>
    </row>
    <row r="236" ht="24" hidden="1" customHeight="1" spans="2:6">
      <c r="B236" s="108">
        <v>12310200</v>
      </c>
      <c r="C236" s="116" t="s">
        <v>175</v>
      </c>
      <c r="D236" s="45"/>
      <c r="E236" s="45"/>
      <c r="F236" s="45"/>
    </row>
    <row r="237" ht="15.6" hidden="1" spans="2:6">
      <c r="B237" s="108">
        <v>12310300</v>
      </c>
      <c r="C237" s="116" t="s">
        <v>176</v>
      </c>
      <c r="D237" s="45"/>
      <c r="E237" s="45"/>
      <c r="F237" s="45"/>
    </row>
    <row r="238" ht="15.6" hidden="1" spans="2:6">
      <c r="B238" s="108">
        <v>12310400</v>
      </c>
      <c r="C238" s="116" t="s">
        <v>177</v>
      </c>
      <c r="D238" s="45"/>
      <c r="E238" s="45"/>
      <c r="F238" s="45"/>
    </row>
    <row r="239" ht="31.2" hidden="1" spans="2:6">
      <c r="B239" s="117">
        <v>1232</v>
      </c>
      <c r="C239" s="111" t="s">
        <v>178</v>
      </c>
      <c r="D239" s="45"/>
      <c r="E239" s="45"/>
      <c r="F239" s="45"/>
    </row>
    <row r="240" ht="31.2" hidden="1" spans="2:6">
      <c r="B240" s="108">
        <v>12320100</v>
      </c>
      <c r="C240" s="114" t="s">
        <v>178</v>
      </c>
      <c r="D240" s="45"/>
      <c r="E240" s="45"/>
      <c r="F240" s="45"/>
    </row>
    <row r="241" ht="15.6" hidden="1" spans="2:6">
      <c r="B241" s="117">
        <v>13</v>
      </c>
      <c r="C241" s="111" t="s">
        <v>179</v>
      </c>
      <c r="D241" s="45"/>
      <c r="E241" s="45"/>
      <c r="F241" s="45"/>
    </row>
    <row r="242" ht="15.6" hidden="1" spans="2:6">
      <c r="B242" s="117">
        <v>131</v>
      </c>
      <c r="C242" s="111" t="s">
        <v>180</v>
      </c>
      <c r="D242" s="45"/>
      <c r="E242" s="45"/>
      <c r="F242" s="45"/>
    </row>
    <row r="243" ht="31.2" hidden="1" spans="2:6">
      <c r="B243" s="117">
        <v>1311</v>
      </c>
      <c r="C243" s="111" t="s">
        <v>181</v>
      </c>
      <c r="D243" s="45"/>
      <c r="E243" s="45"/>
      <c r="F243" s="45"/>
    </row>
    <row r="244" ht="31.2" hidden="1" spans="2:6">
      <c r="B244" s="117">
        <v>13111</v>
      </c>
      <c r="C244" s="111" t="s">
        <v>181</v>
      </c>
      <c r="D244" s="45"/>
      <c r="E244" s="45"/>
      <c r="F244" s="45"/>
    </row>
    <row r="245" ht="15.6" hidden="1" spans="2:6">
      <c r="B245" s="108">
        <v>13111100</v>
      </c>
      <c r="C245" s="114" t="s">
        <v>182</v>
      </c>
      <c r="D245" s="45"/>
      <c r="E245" s="45"/>
      <c r="F245" s="45"/>
    </row>
    <row r="246" ht="15.6" hidden="1" spans="2:6">
      <c r="B246" s="108">
        <v>13111200</v>
      </c>
      <c r="C246" s="114" t="s">
        <v>183</v>
      </c>
      <c r="D246" s="45"/>
      <c r="E246" s="45"/>
      <c r="F246" s="45"/>
    </row>
    <row r="247" ht="15.6" hidden="1" spans="2:6">
      <c r="B247" s="117">
        <v>1312</v>
      </c>
      <c r="C247" s="111" t="s">
        <v>184</v>
      </c>
      <c r="D247" s="45"/>
      <c r="E247" s="45"/>
      <c r="F247" s="45"/>
    </row>
    <row r="248" ht="15.6" hidden="1" spans="2:6">
      <c r="B248" s="117">
        <v>13121</v>
      </c>
      <c r="C248" s="111" t="s">
        <v>185</v>
      </c>
      <c r="D248" s="45"/>
      <c r="E248" s="45"/>
      <c r="F248" s="45"/>
    </row>
    <row r="249" ht="15.6" hidden="1" spans="2:6">
      <c r="B249" s="108">
        <v>13121100</v>
      </c>
      <c r="C249" s="114" t="s">
        <v>182</v>
      </c>
      <c r="D249" s="45"/>
      <c r="E249" s="45"/>
      <c r="F249" s="45"/>
    </row>
    <row r="250" ht="15.6" hidden="1" spans="2:6">
      <c r="B250" s="108">
        <v>13121200</v>
      </c>
      <c r="C250" s="116" t="s">
        <v>183</v>
      </c>
      <c r="D250" s="45"/>
      <c r="E250" s="45"/>
      <c r="F250" s="45"/>
    </row>
    <row r="251" ht="31.2" hidden="1" spans="2:6">
      <c r="B251" s="117">
        <v>133</v>
      </c>
      <c r="C251" s="111" t="s">
        <v>186</v>
      </c>
      <c r="D251" s="45"/>
      <c r="E251" s="45"/>
      <c r="F251" s="45"/>
    </row>
    <row r="252" ht="15.6" hidden="1" spans="2:6">
      <c r="B252" s="117">
        <v>1331</v>
      </c>
      <c r="C252" s="111" t="s">
        <v>187</v>
      </c>
      <c r="D252" s="45"/>
      <c r="E252" s="45"/>
      <c r="F252" s="45"/>
    </row>
    <row r="253" ht="15.6" spans="2:6">
      <c r="B253" s="117">
        <v>13311</v>
      </c>
      <c r="C253" s="111" t="s">
        <v>187</v>
      </c>
      <c r="D253" s="47">
        <f>D255</f>
        <v>17253.1</v>
      </c>
      <c r="E253" s="47">
        <f>E255</f>
        <v>17253.1</v>
      </c>
      <c r="F253" s="47">
        <f>F255</f>
        <v>17253.1</v>
      </c>
    </row>
    <row r="254" ht="15.6" spans="2:6">
      <c r="B254" s="108">
        <v>13311100</v>
      </c>
      <c r="C254" s="114" t="s">
        <v>188</v>
      </c>
      <c r="D254" s="45"/>
      <c r="E254" s="45"/>
      <c r="F254" s="45"/>
    </row>
    <row r="255" ht="15.6" spans="2:6">
      <c r="B255" s="108">
        <v>13311200</v>
      </c>
      <c r="C255" s="114" t="s">
        <v>189</v>
      </c>
      <c r="D255">
        <v>17253.1</v>
      </c>
      <c r="E255">
        <v>17253.1</v>
      </c>
      <c r="F255">
        <v>17253.1</v>
      </c>
    </row>
    <row r="256" ht="15.6" hidden="1" spans="2:6">
      <c r="B256" s="108">
        <v>13311300</v>
      </c>
      <c r="C256" s="114" t="s">
        <v>190</v>
      </c>
      <c r="D256" s="45"/>
      <c r="E256" s="45"/>
      <c r="F256" s="45"/>
    </row>
    <row r="257" ht="31.2" hidden="1" spans="2:6">
      <c r="B257" s="117">
        <v>1332</v>
      </c>
      <c r="C257" s="111" t="s">
        <v>191</v>
      </c>
      <c r="D257" s="45"/>
      <c r="E257" s="45"/>
      <c r="F257" s="45"/>
    </row>
    <row r="258" ht="31.2" hidden="1" spans="2:6">
      <c r="B258" s="117">
        <v>13321</v>
      </c>
      <c r="C258" s="111" t="s">
        <v>191</v>
      </c>
      <c r="D258" s="45"/>
      <c r="E258" s="45"/>
      <c r="F258" s="45"/>
    </row>
    <row r="259" ht="46.8" hidden="1" spans="2:6">
      <c r="B259" s="108">
        <v>13321100</v>
      </c>
      <c r="C259" s="126" t="s">
        <v>192</v>
      </c>
      <c r="D259" s="45"/>
      <c r="E259" s="45"/>
      <c r="F259" s="45"/>
    </row>
    <row r="260" ht="46.8" hidden="1" spans="2:6">
      <c r="B260" s="108">
        <v>13321200</v>
      </c>
      <c r="C260" s="126" t="s">
        <v>193</v>
      </c>
      <c r="D260" s="45"/>
      <c r="E260" s="45"/>
      <c r="F260" s="45"/>
    </row>
    <row r="261" ht="46.8" hidden="1" spans="2:6">
      <c r="B261" s="108">
        <v>13321300</v>
      </c>
      <c r="C261" s="126" t="s">
        <v>194</v>
      </c>
      <c r="D261" s="45"/>
      <c r="E261" s="45"/>
      <c r="F261" s="45"/>
    </row>
    <row r="262" ht="31.2" hidden="1" spans="2:6">
      <c r="B262" s="108">
        <v>13321400</v>
      </c>
      <c r="C262" s="126" t="s">
        <v>195</v>
      </c>
      <c r="D262" s="45"/>
      <c r="E262" s="45"/>
      <c r="F262" s="45"/>
    </row>
    <row r="263" ht="31.2" hidden="1" spans="2:6">
      <c r="B263" s="108">
        <v>13321500</v>
      </c>
      <c r="C263" s="127" t="s">
        <v>196</v>
      </c>
      <c r="D263" s="45"/>
      <c r="E263" s="45"/>
      <c r="F263" s="45"/>
    </row>
    <row r="264" ht="15.6" spans="2:6">
      <c r="B264" s="117">
        <v>14</v>
      </c>
      <c r="C264" s="234" t="s">
        <v>197</v>
      </c>
      <c r="D264" s="47">
        <f>D279+D307</f>
        <v>4274.7</v>
      </c>
      <c r="E264" s="47">
        <f>E279+E307</f>
        <v>4274.7</v>
      </c>
      <c r="F264" s="47">
        <f>F279+F307</f>
        <v>4274.7</v>
      </c>
    </row>
    <row r="265" ht="15.6" hidden="1" spans="2:6">
      <c r="B265" s="117">
        <v>141</v>
      </c>
      <c r="C265" s="111" t="s">
        <v>198</v>
      </c>
      <c r="D265" s="45"/>
      <c r="E265" s="45"/>
      <c r="F265" s="45"/>
    </row>
    <row r="266" ht="15.6" hidden="1" spans="2:6">
      <c r="B266" s="117">
        <v>1411</v>
      </c>
      <c r="C266" s="111" t="s">
        <v>199</v>
      </c>
      <c r="D266" s="45"/>
      <c r="E266" s="45"/>
      <c r="F266" s="45"/>
    </row>
    <row r="267" ht="15.6" hidden="1" spans="2:6">
      <c r="B267" s="117">
        <v>14111</v>
      </c>
      <c r="C267" s="111" t="s">
        <v>200</v>
      </c>
      <c r="D267" s="45"/>
      <c r="E267" s="45"/>
      <c r="F267" s="45"/>
    </row>
    <row r="268" ht="31.2" hidden="1" spans="2:6">
      <c r="B268" s="108">
        <v>14111100</v>
      </c>
      <c r="C268" s="114" t="s">
        <v>201</v>
      </c>
      <c r="D268" s="45"/>
      <c r="E268" s="45"/>
      <c r="F268" s="45"/>
    </row>
    <row r="269" ht="31.2" hidden="1" spans="2:6">
      <c r="B269" s="117">
        <v>14112</v>
      </c>
      <c r="C269" s="111" t="s">
        <v>202</v>
      </c>
      <c r="D269" s="45"/>
      <c r="E269" s="45"/>
      <c r="F269" s="45"/>
    </row>
    <row r="270" ht="31.2" hidden="1" spans="2:6">
      <c r="B270" s="108">
        <v>14112100</v>
      </c>
      <c r="C270" s="114" t="s">
        <v>202</v>
      </c>
      <c r="D270" s="45"/>
      <c r="E270" s="45"/>
      <c r="F270" s="45"/>
    </row>
    <row r="271" ht="15.6" hidden="1" spans="2:6">
      <c r="B271" s="117">
        <v>1412</v>
      </c>
      <c r="C271" s="111" t="s">
        <v>203</v>
      </c>
      <c r="D271" s="45"/>
      <c r="E271" s="45"/>
      <c r="F271" s="45"/>
    </row>
    <row r="272" ht="15.6" hidden="1" spans="2:6">
      <c r="B272" s="117">
        <v>14121</v>
      </c>
      <c r="C272" s="111" t="s">
        <v>204</v>
      </c>
      <c r="D272" s="45"/>
      <c r="E272" s="45"/>
      <c r="F272" s="45"/>
    </row>
    <row r="273" ht="31.2" hidden="1" spans="2:6">
      <c r="B273" s="108">
        <v>14121100</v>
      </c>
      <c r="C273" s="114" t="s">
        <v>205</v>
      </c>
      <c r="D273" s="45"/>
      <c r="E273" s="45"/>
      <c r="F273" s="45"/>
    </row>
    <row r="274" ht="15.6" hidden="1" spans="2:6">
      <c r="B274" s="117">
        <v>14122</v>
      </c>
      <c r="C274" s="111" t="s">
        <v>206</v>
      </c>
      <c r="D274" s="45"/>
      <c r="E274" s="45"/>
      <c r="F274" s="45"/>
    </row>
    <row r="275" ht="31.2" hidden="1" spans="2:6">
      <c r="B275" s="108">
        <v>14122100</v>
      </c>
      <c r="C275" s="114" t="s">
        <v>207</v>
      </c>
      <c r="D275" s="45"/>
      <c r="E275" s="45"/>
      <c r="F275" s="45"/>
    </row>
    <row r="276" ht="15.6" hidden="1" spans="2:6">
      <c r="B276" s="108">
        <v>14122200</v>
      </c>
      <c r="C276" s="116" t="s">
        <v>208</v>
      </c>
      <c r="D276" s="45"/>
      <c r="E276" s="45"/>
      <c r="F276" s="45"/>
    </row>
    <row r="277" ht="15.6" hidden="1" spans="2:6">
      <c r="B277" s="117">
        <v>1415</v>
      </c>
      <c r="C277" s="111" t="s">
        <v>209</v>
      </c>
      <c r="D277" s="45"/>
      <c r="E277" s="45"/>
      <c r="F277" s="45"/>
    </row>
    <row r="278" ht="31.2" hidden="1" spans="2:6">
      <c r="B278" s="108">
        <v>14151100</v>
      </c>
      <c r="C278" s="114" t="s">
        <v>211</v>
      </c>
      <c r="D278" s="45"/>
      <c r="E278" s="45"/>
      <c r="F278" s="45"/>
    </row>
    <row r="279" ht="31.2" spans="2:6">
      <c r="B279" s="117">
        <v>14152</v>
      </c>
      <c r="C279" s="111" t="s">
        <v>210</v>
      </c>
      <c r="D279" s="47">
        <f>D280+D281+D282+D283</f>
        <v>2970.7</v>
      </c>
      <c r="E279" s="47">
        <f>E280+E281+E282+E283</f>
        <v>2970.7</v>
      </c>
      <c r="F279" s="47">
        <f>F280+F281+F282+F283</f>
        <v>2970.7</v>
      </c>
    </row>
    <row r="280" ht="31.2" hidden="1" spans="2:6">
      <c r="B280" s="108">
        <v>14151200</v>
      </c>
      <c r="C280" s="114" t="s">
        <v>212</v>
      </c>
      <c r="D280" s="51"/>
      <c r="E280" s="51"/>
      <c r="F280" s="51"/>
    </row>
    <row r="281" ht="15.6" spans="2:6">
      <c r="B281" s="108">
        <v>14152100</v>
      </c>
      <c r="C281" s="114" t="s">
        <v>213</v>
      </c>
      <c r="D281" s="51">
        <v>167.5</v>
      </c>
      <c r="E281" s="51">
        <v>167.5</v>
      </c>
      <c r="F281" s="51">
        <v>167.5</v>
      </c>
    </row>
    <row r="282" ht="15.6" spans="2:6">
      <c r="B282" s="108">
        <v>14152200</v>
      </c>
      <c r="C282" s="114" t="s">
        <v>214</v>
      </c>
      <c r="D282" s="60">
        <v>1420</v>
      </c>
      <c r="E282" s="51">
        <v>1420</v>
      </c>
      <c r="F282" s="51">
        <v>1420</v>
      </c>
    </row>
    <row r="283" spans="2:6">
      <c r="B283" s="240">
        <v>14152600</v>
      </c>
      <c r="C283" s="241" t="s">
        <v>475</v>
      </c>
      <c r="D283" s="51">
        <v>1383.2</v>
      </c>
      <c r="E283" s="51">
        <v>1383.2</v>
      </c>
      <c r="F283" s="51">
        <v>1383.2</v>
      </c>
    </row>
    <row r="284" ht="31.2" hidden="1" spans="2:6">
      <c r="B284" s="108">
        <v>14152300</v>
      </c>
      <c r="C284" s="114" t="s">
        <v>215</v>
      </c>
      <c r="D284" s="45"/>
      <c r="E284" s="45"/>
      <c r="F284" s="45"/>
    </row>
    <row r="285" ht="31.2" hidden="1" spans="2:6">
      <c r="B285" s="108">
        <v>14152400</v>
      </c>
      <c r="C285" s="114" t="s">
        <v>216</v>
      </c>
      <c r="D285" s="45"/>
      <c r="E285" s="45"/>
      <c r="F285" s="45"/>
    </row>
    <row r="286" ht="15.6" hidden="1" spans="2:6">
      <c r="B286" s="108">
        <v>14152500</v>
      </c>
      <c r="C286" s="114" t="s">
        <v>217</v>
      </c>
      <c r="D286" s="45"/>
      <c r="E286" s="45"/>
      <c r="F286" s="45"/>
    </row>
    <row r="287" ht="31.2" hidden="1" spans="2:6">
      <c r="B287" s="108">
        <v>14152600</v>
      </c>
      <c r="C287" s="114" t="s">
        <v>218</v>
      </c>
      <c r="D287" s="45"/>
      <c r="E287" s="45"/>
      <c r="F287" s="45"/>
    </row>
    <row r="288" ht="15.6" hidden="1" spans="2:6">
      <c r="B288" s="108">
        <v>14152700</v>
      </c>
      <c r="C288" s="114" t="s">
        <v>219</v>
      </c>
      <c r="D288" s="45"/>
      <c r="E288" s="45"/>
      <c r="F288" s="45"/>
    </row>
    <row r="289" ht="15.6" hidden="1" spans="2:6">
      <c r="B289" s="108">
        <v>14152800</v>
      </c>
      <c r="C289" s="114" t="s">
        <v>220</v>
      </c>
      <c r="D289" s="45"/>
      <c r="E289" s="45"/>
      <c r="F289" s="45"/>
    </row>
    <row r="290" ht="31.2" hidden="1" spans="2:6">
      <c r="B290" s="108">
        <v>14152900</v>
      </c>
      <c r="C290" s="114" t="s">
        <v>221</v>
      </c>
      <c r="D290" s="45"/>
      <c r="E290" s="45"/>
      <c r="F290" s="45"/>
    </row>
    <row r="291" ht="15.6" hidden="1" spans="2:6">
      <c r="B291" s="117">
        <v>14153</v>
      </c>
      <c r="C291" s="111" t="s">
        <v>222</v>
      </c>
      <c r="D291" s="45"/>
      <c r="E291" s="45"/>
      <c r="F291" s="45"/>
    </row>
    <row r="292" ht="30" hidden="1" customHeight="1" spans="2:6">
      <c r="B292" s="108">
        <v>14153100</v>
      </c>
      <c r="C292" s="114" t="s">
        <v>223</v>
      </c>
      <c r="D292" s="45"/>
      <c r="E292" s="45"/>
      <c r="F292" s="45"/>
    </row>
    <row r="293" ht="46.8" hidden="1" spans="2:6">
      <c r="B293" s="108">
        <v>14153200</v>
      </c>
      <c r="C293" s="114" t="s">
        <v>224</v>
      </c>
      <c r="D293" s="45"/>
      <c r="E293" s="45"/>
      <c r="F293" s="45"/>
    </row>
    <row r="294" ht="15.6" hidden="1" spans="2:6">
      <c r="B294" s="108">
        <v>14153900</v>
      </c>
      <c r="C294" s="114" t="s">
        <v>225</v>
      </c>
      <c r="D294" s="45"/>
      <c r="E294" s="45"/>
      <c r="F294" s="45"/>
    </row>
    <row r="295" ht="31.2" hidden="1" spans="2:6">
      <c r="B295" s="117">
        <v>142</v>
      </c>
      <c r="C295" s="111" t="s">
        <v>226</v>
      </c>
      <c r="D295" s="45"/>
      <c r="E295" s="45"/>
      <c r="F295" s="45"/>
    </row>
    <row r="296" ht="31.2" hidden="1" spans="2:6">
      <c r="B296" s="117">
        <v>1422</v>
      </c>
      <c r="C296" s="111" t="s">
        <v>227</v>
      </c>
      <c r="D296" s="45"/>
      <c r="E296" s="45"/>
      <c r="F296" s="45"/>
    </row>
    <row r="297" ht="15.6" hidden="1" spans="2:6">
      <c r="B297" s="117">
        <v>14221</v>
      </c>
      <c r="C297" s="111" t="s">
        <v>228</v>
      </c>
      <c r="D297" s="45"/>
      <c r="E297" s="45"/>
      <c r="F297" s="45"/>
    </row>
    <row r="298" ht="15.6" hidden="1" spans="2:6">
      <c r="B298" s="108">
        <v>14221100</v>
      </c>
      <c r="C298" s="114" t="s">
        <v>229</v>
      </c>
      <c r="D298" s="45"/>
      <c r="E298" s="45"/>
      <c r="F298" s="45"/>
    </row>
    <row r="299" ht="31.2" hidden="1" spans="2:6">
      <c r="B299" s="108">
        <v>14221200</v>
      </c>
      <c r="C299" s="114" t="s">
        <v>230</v>
      </c>
      <c r="D299" s="45"/>
      <c r="E299" s="45"/>
      <c r="F299" s="45"/>
    </row>
    <row r="300" ht="15.6" hidden="1" spans="2:6">
      <c r="B300" s="108">
        <v>14221300</v>
      </c>
      <c r="C300" s="114" t="s">
        <v>231</v>
      </c>
      <c r="D300" s="45"/>
      <c r="E300" s="45"/>
      <c r="F300" s="45"/>
    </row>
    <row r="301" ht="31.2" hidden="1" spans="2:6">
      <c r="B301" s="108">
        <v>14221400</v>
      </c>
      <c r="C301" s="114" t="s">
        <v>232</v>
      </c>
      <c r="D301" s="45"/>
      <c r="E301" s="45"/>
      <c r="F301" s="45"/>
    </row>
    <row r="302" ht="31.2" hidden="1" spans="2:6">
      <c r="B302" s="108">
        <v>14221500</v>
      </c>
      <c r="C302" s="114" t="s">
        <v>233</v>
      </c>
      <c r="D302" s="45"/>
      <c r="E302" s="45"/>
      <c r="F302" s="45"/>
    </row>
    <row r="303" ht="46.8" hidden="1" spans="2:6">
      <c r="B303" s="108">
        <v>14221600</v>
      </c>
      <c r="C303" s="114" t="s">
        <v>234</v>
      </c>
      <c r="D303" s="45"/>
      <c r="E303" s="45"/>
      <c r="F303" s="45"/>
    </row>
    <row r="304" ht="15.6" hidden="1" spans="2:6">
      <c r="B304" s="108">
        <v>14221700</v>
      </c>
      <c r="C304" s="114" t="s">
        <v>235</v>
      </c>
      <c r="D304" s="45"/>
      <c r="E304" s="45"/>
      <c r="F304" s="45"/>
    </row>
    <row r="305" ht="15.6" hidden="1" spans="2:6">
      <c r="B305" s="108">
        <v>14221800</v>
      </c>
      <c r="C305" s="114" t="s">
        <v>236</v>
      </c>
      <c r="D305" s="45"/>
      <c r="E305" s="45"/>
      <c r="F305" s="45"/>
    </row>
    <row r="306" ht="15.6" hidden="1" spans="2:6">
      <c r="B306" s="108">
        <v>14221900</v>
      </c>
      <c r="C306" s="114" t="s">
        <v>237</v>
      </c>
      <c r="D306" s="45"/>
      <c r="E306" s="45"/>
      <c r="F306" s="45"/>
    </row>
    <row r="307" ht="15.6" spans="2:6">
      <c r="B307" s="117">
        <v>14222</v>
      </c>
      <c r="C307" s="111" t="s">
        <v>238</v>
      </c>
      <c r="D307" s="47">
        <f>D331+D308</f>
        <v>1304</v>
      </c>
      <c r="E307" s="47">
        <f t="shared" ref="E307:F307" si="0">E331+E308</f>
        <v>1304</v>
      </c>
      <c r="F307" s="47">
        <f t="shared" si="0"/>
        <v>1304</v>
      </c>
    </row>
    <row r="308" ht="18" spans="2:6">
      <c r="B308" s="153">
        <v>1442</v>
      </c>
      <c r="C308" s="154" t="s">
        <v>256</v>
      </c>
      <c r="D308" s="47">
        <f>D326</f>
        <v>4</v>
      </c>
      <c r="E308" s="47">
        <f t="shared" ref="E308:F308" si="1">E326</f>
        <v>4</v>
      </c>
      <c r="F308" s="47">
        <f t="shared" si="1"/>
        <v>4</v>
      </c>
    </row>
    <row r="309" ht="30.75" hidden="1" customHeight="1" spans="2:6">
      <c r="B309" s="153">
        <v>14224</v>
      </c>
      <c r="C309" s="154" t="s">
        <v>257</v>
      </c>
      <c r="D309" s="47"/>
      <c r="E309" s="47"/>
      <c r="F309" s="47"/>
    </row>
    <row r="310" ht="14.25" hidden="1" customHeight="1" spans="2:6">
      <c r="B310" s="153">
        <v>14224200</v>
      </c>
      <c r="C310" s="154" t="s">
        <v>258</v>
      </c>
      <c r="D310" s="47"/>
      <c r="E310" s="47"/>
      <c r="F310" s="47"/>
    </row>
    <row r="311" ht="15.6" hidden="1" spans="2:6">
      <c r="B311" s="108"/>
      <c r="C311" s="114"/>
      <c r="D311" s="47"/>
      <c r="E311" s="47"/>
      <c r="F311" s="47"/>
    </row>
    <row r="312" ht="15.6" hidden="1" spans="2:6">
      <c r="B312" s="108"/>
      <c r="C312" s="114"/>
      <c r="D312" s="47"/>
      <c r="E312" s="47"/>
      <c r="F312" s="47"/>
    </row>
    <row r="313" ht="15.6" hidden="1" spans="2:6">
      <c r="B313" s="117"/>
      <c r="C313" s="118"/>
      <c r="D313" s="47"/>
      <c r="E313" s="47"/>
      <c r="F313" s="47"/>
    </row>
    <row r="314" ht="15.6" hidden="1" spans="2:6">
      <c r="B314" s="108"/>
      <c r="C314" s="118"/>
      <c r="D314" s="47"/>
      <c r="E314" s="47"/>
      <c r="F314" s="47"/>
    </row>
    <row r="315" ht="15.6" hidden="1" spans="2:6">
      <c r="B315" s="242"/>
      <c r="C315" s="214"/>
      <c r="D315" s="47"/>
      <c r="E315" s="47"/>
      <c r="F315" s="47"/>
    </row>
    <row r="316" ht="15.6" hidden="1" spans="2:6">
      <c r="B316" s="242"/>
      <c r="C316" s="214"/>
      <c r="D316" s="47"/>
      <c r="E316" s="47"/>
      <c r="F316" s="47"/>
    </row>
    <row r="317" ht="15.6" hidden="1" spans="2:6">
      <c r="B317" s="130"/>
      <c r="C317" s="126"/>
      <c r="D317" s="47"/>
      <c r="E317" s="47"/>
      <c r="F317" s="47"/>
    </row>
    <row r="318" ht="15.6" hidden="1" spans="2:6">
      <c r="B318" s="130"/>
      <c r="C318" s="126"/>
      <c r="D318" s="47"/>
      <c r="E318" s="47"/>
      <c r="F318" s="47"/>
    </row>
    <row r="319" ht="15.6" hidden="1" spans="2:6">
      <c r="B319" s="130"/>
      <c r="C319" s="126"/>
      <c r="D319" s="47"/>
      <c r="E319" s="47"/>
      <c r="F319" s="47"/>
    </row>
    <row r="320" ht="15.6" hidden="1" spans="2:6">
      <c r="B320" s="130"/>
      <c r="C320" s="126"/>
      <c r="D320" s="47"/>
      <c r="E320" s="47"/>
      <c r="F320" s="47"/>
    </row>
    <row r="321" ht="15.6" hidden="1" spans="2:6">
      <c r="B321" s="130"/>
      <c r="C321" s="126"/>
      <c r="D321" s="47"/>
      <c r="E321" s="47"/>
      <c r="F321" s="47"/>
    </row>
    <row r="322" ht="15.6" hidden="1" spans="2:6">
      <c r="B322" s="130"/>
      <c r="C322" s="126"/>
      <c r="D322" s="47"/>
      <c r="E322" s="47"/>
      <c r="F322" s="47"/>
    </row>
    <row r="323" ht="15.6" hidden="1" spans="2:6">
      <c r="B323" s="130"/>
      <c r="C323" s="114"/>
      <c r="D323" s="47"/>
      <c r="E323" s="47"/>
      <c r="F323" s="47"/>
    </row>
    <row r="324" ht="15.6" hidden="1" spans="2:6">
      <c r="B324" s="130"/>
      <c r="C324" s="126"/>
      <c r="D324" s="47"/>
      <c r="E324" s="47"/>
      <c r="F324" s="47"/>
    </row>
    <row r="325" ht="15.6" hidden="1" spans="2:6">
      <c r="B325" s="130"/>
      <c r="C325" s="126"/>
      <c r="D325" s="47"/>
      <c r="E325" s="47"/>
      <c r="F325" s="47"/>
    </row>
    <row r="326" ht="18" spans="2:6">
      <c r="B326" s="153">
        <v>14224</v>
      </c>
      <c r="C326" s="154" t="s">
        <v>257</v>
      </c>
      <c r="D326" s="47">
        <f>D327</f>
        <v>4</v>
      </c>
      <c r="E326" s="47">
        <f t="shared" ref="E326:F326" si="2">E327</f>
        <v>4</v>
      </c>
      <c r="F326" s="47">
        <f t="shared" si="2"/>
        <v>4</v>
      </c>
    </row>
    <row r="327" ht="43.5" customHeight="1" spans="2:6">
      <c r="B327" s="153">
        <v>14224200</v>
      </c>
      <c r="C327" s="154" t="s">
        <v>258</v>
      </c>
      <c r="D327" s="60">
        <v>4</v>
      </c>
      <c r="E327" s="60">
        <v>4</v>
      </c>
      <c r="F327" s="60">
        <v>4</v>
      </c>
    </row>
    <row r="328" ht="31.2" hidden="1" spans="2:6">
      <c r="B328" s="130">
        <v>14232100</v>
      </c>
      <c r="C328" s="126" t="s">
        <v>260</v>
      </c>
      <c r="D328" s="51"/>
      <c r="E328" s="51"/>
      <c r="F328" s="51"/>
    </row>
    <row r="329" ht="62.4" hidden="1" spans="2:6">
      <c r="B329" s="130">
        <v>14232200</v>
      </c>
      <c r="C329" s="126" t="s">
        <v>261</v>
      </c>
      <c r="D329" s="51"/>
      <c r="E329" s="51"/>
      <c r="F329" s="51"/>
    </row>
    <row r="330" ht="46.8" hidden="1" spans="2:6">
      <c r="B330" s="130">
        <v>14232300</v>
      </c>
      <c r="C330" s="126" t="s">
        <v>262</v>
      </c>
      <c r="D330" s="51"/>
      <c r="E330" s="51"/>
      <c r="F330" s="51"/>
    </row>
    <row r="331" ht="46.5" customHeight="1" spans="2:6">
      <c r="B331" s="130">
        <v>14232400</v>
      </c>
      <c r="C331" s="126" t="s">
        <v>263</v>
      </c>
      <c r="D331" s="51">
        <v>1300</v>
      </c>
      <c r="E331" s="51">
        <v>1300</v>
      </c>
      <c r="F331" s="51">
        <v>1300</v>
      </c>
    </row>
    <row r="332" ht="46.8" hidden="1" spans="2:6">
      <c r="B332" s="130">
        <v>14232500</v>
      </c>
      <c r="C332" s="126" t="s">
        <v>264</v>
      </c>
      <c r="D332" s="45"/>
      <c r="E332" s="45"/>
      <c r="F332" s="45"/>
    </row>
    <row r="333" ht="31.2" hidden="1" spans="2:6">
      <c r="B333" s="130">
        <v>14232600</v>
      </c>
      <c r="C333" s="126" t="s">
        <v>265</v>
      </c>
      <c r="D333" s="45"/>
      <c r="E333" s="45"/>
      <c r="F333" s="45"/>
    </row>
    <row r="334" ht="31.2" hidden="1" spans="2:6">
      <c r="B334" s="130">
        <v>14232700</v>
      </c>
      <c r="C334" s="126" t="s">
        <v>266</v>
      </c>
      <c r="D334" s="45"/>
      <c r="E334" s="45"/>
      <c r="F334" s="45"/>
    </row>
    <row r="335" ht="46.8" hidden="1" spans="2:6">
      <c r="B335" s="130">
        <v>14232800</v>
      </c>
      <c r="C335" s="126" t="s">
        <v>267</v>
      </c>
      <c r="D335" s="45"/>
      <c r="E335" s="45"/>
      <c r="F335" s="45"/>
    </row>
    <row r="336" ht="31.2" hidden="1" spans="2:6">
      <c r="B336" s="130">
        <v>14232900</v>
      </c>
      <c r="C336" s="126" t="s">
        <v>268</v>
      </c>
      <c r="D336" s="45"/>
      <c r="E336" s="45"/>
      <c r="F336" s="45"/>
    </row>
    <row r="337" ht="15.6" hidden="1" spans="2:6">
      <c r="B337" s="242">
        <v>14233</v>
      </c>
      <c r="C337" s="214" t="s">
        <v>269</v>
      </c>
      <c r="D337" s="45"/>
      <c r="E337" s="45"/>
      <c r="F337" s="45"/>
    </row>
    <row r="338" ht="31.2" hidden="1" spans="2:6">
      <c r="B338" s="130">
        <v>14233100</v>
      </c>
      <c r="C338" s="126" t="s">
        <v>270</v>
      </c>
      <c r="D338" s="45"/>
      <c r="E338" s="45"/>
      <c r="F338" s="45"/>
    </row>
    <row r="339" ht="31.2" hidden="1" spans="2:6">
      <c r="B339" s="130">
        <v>14233200</v>
      </c>
      <c r="C339" s="126" t="s">
        <v>271</v>
      </c>
      <c r="D339" s="45"/>
      <c r="E339" s="45"/>
      <c r="F339" s="45"/>
    </row>
    <row r="340" ht="31.2" hidden="1" spans="2:6">
      <c r="B340" s="130">
        <v>14233300</v>
      </c>
      <c r="C340" s="126" t="s">
        <v>272</v>
      </c>
      <c r="D340" s="45"/>
      <c r="E340" s="45"/>
      <c r="F340" s="45"/>
    </row>
    <row r="341" ht="9.75" hidden="1" customHeight="1" spans="2:6">
      <c r="B341" s="130">
        <v>14233400</v>
      </c>
      <c r="C341" s="126" t="s">
        <v>273</v>
      </c>
      <c r="D341" s="45"/>
      <c r="E341" s="45"/>
      <c r="F341" s="45"/>
    </row>
    <row r="342" ht="31.2" hidden="1" spans="2:6">
      <c r="B342" s="130">
        <v>14233900</v>
      </c>
      <c r="C342" s="127" t="s">
        <v>274</v>
      </c>
      <c r="D342" s="45"/>
      <c r="E342" s="45"/>
      <c r="F342" s="45"/>
    </row>
    <row r="343" ht="46.8" hidden="1" spans="2:6">
      <c r="B343" s="242">
        <v>14234</v>
      </c>
      <c r="C343" s="214" t="s">
        <v>275</v>
      </c>
      <c r="D343" s="45"/>
      <c r="E343" s="45"/>
      <c r="F343" s="45"/>
    </row>
    <row r="344" ht="31.2" hidden="1" spans="2:6">
      <c r="B344" s="130">
        <v>14234100</v>
      </c>
      <c r="C344" s="126" t="s">
        <v>276</v>
      </c>
      <c r="D344" s="45"/>
      <c r="E344" s="45"/>
      <c r="F344" s="45"/>
    </row>
    <row r="345" ht="62.4" hidden="1" spans="2:6">
      <c r="B345" s="130">
        <v>14234200</v>
      </c>
      <c r="C345" s="126" t="s">
        <v>277</v>
      </c>
      <c r="D345" s="45"/>
      <c r="E345" s="45"/>
      <c r="F345" s="45"/>
    </row>
    <row r="346" ht="62.4" hidden="1" spans="2:6">
      <c r="B346" s="130">
        <v>14234300</v>
      </c>
      <c r="C346" s="126" t="s">
        <v>278</v>
      </c>
      <c r="D346" s="45"/>
      <c r="E346" s="45"/>
      <c r="F346" s="45"/>
    </row>
    <row r="347" ht="46.8" hidden="1" spans="2:6">
      <c r="B347" s="130">
        <v>14234400</v>
      </c>
      <c r="C347" s="126" t="s">
        <v>279</v>
      </c>
      <c r="D347" s="45"/>
      <c r="E347" s="45"/>
      <c r="F347" s="45"/>
    </row>
    <row r="348" ht="46.8" hidden="1" spans="2:6">
      <c r="B348" s="130">
        <v>14234500</v>
      </c>
      <c r="C348" s="127" t="s">
        <v>280</v>
      </c>
      <c r="D348" s="45"/>
      <c r="E348" s="45"/>
      <c r="F348" s="45"/>
    </row>
    <row r="349" ht="15.6" hidden="1" spans="2:6">
      <c r="B349" s="130">
        <v>14234600</v>
      </c>
      <c r="C349" s="127" t="s">
        <v>281</v>
      </c>
      <c r="D349" s="45"/>
      <c r="E349" s="45"/>
      <c r="F349" s="45"/>
    </row>
    <row r="350" ht="15.6" hidden="1" spans="2:6">
      <c r="B350" s="130">
        <v>14234700</v>
      </c>
      <c r="C350" s="127" t="s">
        <v>282</v>
      </c>
      <c r="D350" s="45"/>
      <c r="E350" s="45"/>
      <c r="F350" s="45"/>
    </row>
    <row r="351" ht="17.25" hidden="1" customHeight="1" spans="2:6">
      <c r="B351" s="130">
        <v>14234900</v>
      </c>
      <c r="C351" s="126" t="s">
        <v>283</v>
      </c>
      <c r="D351" s="45"/>
      <c r="E351" s="45"/>
      <c r="F351" s="45"/>
    </row>
    <row r="352" ht="31.2" hidden="1" spans="2:6">
      <c r="B352" s="242">
        <v>14235</v>
      </c>
      <c r="C352" s="214" t="s">
        <v>284</v>
      </c>
      <c r="D352" s="45"/>
      <c r="E352" s="45"/>
      <c r="F352" s="45"/>
    </row>
    <row r="353" ht="46.8" hidden="1" spans="2:6">
      <c r="B353" s="130">
        <v>14235100</v>
      </c>
      <c r="C353" s="126" t="s">
        <v>285</v>
      </c>
      <c r="D353" s="45"/>
      <c r="E353" s="45"/>
      <c r="F353" s="45"/>
    </row>
    <row r="354" ht="15.6" hidden="1" spans="2:6">
      <c r="B354" s="130">
        <v>14235200</v>
      </c>
      <c r="C354" s="126" t="s">
        <v>286</v>
      </c>
      <c r="D354" s="45"/>
      <c r="E354" s="45"/>
      <c r="F354" s="45"/>
    </row>
    <row r="355" ht="15.6" hidden="1" spans="2:6">
      <c r="B355" s="130">
        <v>14235300</v>
      </c>
      <c r="C355" s="126" t="s">
        <v>287</v>
      </c>
      <c r="D355" s="45"/>
      <c r="E355" s="45"/>
      <c r="F355" s="45"/>
    </row>
    <row r="356" ht="31.2" hidden="1" spans="2:6">
      <c r="B356" s="130">
        <v>14235400</v>
      </c>
      <c r="C356" s="127" t="s">
        <v>288</v>
      </c>
      <c r="D356" s="45"/>
      <c r="E356" s="45"/>
      <c r="F356" s="45"/>
    </row>
    <row r="357" ht="15.6" hidden="1" spans="2:6">
      <c r="B357" s="130">
        <v>14235500</v>
      </c>
      <c r="C357" s="127" t="s">
        <v>289</v>
      </c>
      <c r="D357" s="45"/>
      <c r="E357" s="45"/>
      <c r="F357" s="45"/>
    </row>
    <row r="358" ht="15.6" hidden="1" spans="2:6">
      <c r="B358" s="130">
        <v>14235600</v>
      </c>
      <c r="C358" s="126" t="s">
        <v>290</v>
      </c>
      <c r="D358" s="45"/>
      <c r="E358" s="45"/>
      <c r="F358" s="45"/>
    </row>
    <row r="359" ht="46.8" hidden="1" spans="2:6">
      <c r="B359" s="130">
        <v>14235900</v>
      </c>
      <c r="C359" s="126" t="s">
        <v>291</v>
      </c>
      <c r="D359" s="45"/>
      <c r="E359" s="45"/>
      <c r="F359" s="45"/>
    </row>
    <row r="360" ht="31.2" hidden="1" spans="2:6">
      <c r="B360" s="242">
        <v>14236</v>
      </c>
      <c r="C360" s="214" t="s">
        <v>292</v>
      </c>
      <c r="D360" s="45"/>
      <c r="E360" s="45"/>
      <c r="F360" s="45"/>
    </row>
    <row r="361" ht="46.8" hidden="1" spans="2:6">
      <c r="B361" s="130">
        <v>14236100</v>
      </c>
      <c r="C361" s="126" t="s">
        <v>293</v>
      </c>
      <c r="D361" s="45"/>
      <c r="E361" s="45"/>
      <c r="F361" s="45"/>
    </row>
    <row r="362" ht="14.25" hidden="1" customHeight="1" spans="2:6">
      <c r="B362" s="130">
        <v>14236200</v>
      </c>
      <c r="C362" s="126" t="s">
        <v>294</v>
      </c>
      <c r="D362" s="45"/>
      <c r="E362" s="45"/>
      <c r="F362" s="45"/>
    </row>
    <row r="363" ht="31.2" hidden="1" spans="2:6">
      <c r="B363" s="130">
        <v>14236300</v>
      </c>
      <c r="C363" s="126" t="s">
        <v>295</v>
      </c>
      <c r="D363" s="45"/>
      <c r="E363" s="45"/>
      <c r="F363" s="45"/>
    </row>
    <row r="364" ht="31.2" hidden="1" spans="2:6">
      <c r="B364" s="130">
        <v>14236400</v>
      </c>
      <c r="C364" s="126" t="s">
        <v>296</v>
      </c>
      <c r="D364" s="45"/>
      <c r="E364" s="45"/>
      <c r="F364" s="45"/>
    </row>
    <row r="365" ht="31.2" hidden="1" spans="2:6">
      <c r="B365" s="130">
        <v>14236500</v>
      </c>
      <c r="C365" s="126" t="s">
        <v>297</v>
      </c>
      <c r="D365" s="45"/>
      <c r="E365" s="45"/>
      <c r="F365" s="45"/>
    </row>
    <row r="366" ht="31.2" hidden="1" spans="2:6">
      <c r="B366" s="130">
        <v>14236600</v>
      </c>
      <c r="C366" s="126" t="s">
        <v>298</v>
      </c>
      <c r="D366" s="45"/>
      <c r="E366" s="45"/>
      <c r="F366" s="45"/>
    </row>
    <row r="367" ht="46.8" hidden="1" spans="2:6">
      <c r="B367" s="130">
        <v>14236900</v>
      </c>
      <c r="C367" s="126" t="s">
        <v>299</v>
      </c>
      <c r="D367" s="45"/>
      <c r="E367" s="45"/>
      <c r="F367" s="45"/>
    </row>
    <row r="368" ht="15.6" hidden="1" spans="2:6">
      <c r="B368" s="242">
        <v>14237</v>
      </c>
      <c r="C368" s="214" t="s">
        <v>300</v>
      </c>
      <c r="D368" s="45"/>
      <c r="E368" s="45"/>
      <c r="F368" s="45"/>
    </row>
    <row r="369" ht="31.2" hidden="1" spans="2:6">
      <c r="B369" s="130">
        <v>14237100</v>
      </c>
      <c r="C369" s="126" t="s">
        <v>301</v>
      </c>
      <c r="D369" s="45"/>
      <c r="E369" s="45"/>
      <c r="F369" s="45"/>
    </row>
    <row r="370" ht="46.8" hidden="1" spans="2:6">
      <c r="B370" s="130">
        <v>14237200</v>
      </c>
      <c r="C370" s="126" t="s">
        <v>302</v>
      </c>
      <c r="D370" s="45"/>
      <c r="E370" s="45"/>
      <c r="F370" s="45"/>
    </row>
    <row r="371" ht="31.2" hidden="1" spans="2:6">
      <c r="B371" s="130">
        <v>14237300</v>
      </c>
      <c r="C371" s="126" t="s">
        <v>303</v>
      </c>
      <c r="D371" s="45"/>
      <c r="E371" s="45"/>
      <c r="F371" s="45"/>
    </row>
    <row r="372" ht="31.2" hidden="1" spans="2:6">
      <c r="B372" s="130">
        <v>14237400</v>
      </c>
      <c r="C372" s="126" t="s">
        <v>304</v>
      </c>
      <c r="D372" s="45"/>
      <c r="E372" s="45"/>
      <c r="F372" s="45"/>
    </row>
    <row r="373" ht="31.2" hidden="1" spans="2:6">
      <c r="B373" s="130">
        <v>14237500</v>
      </c>
      <c r="C373" s="126" t="s">
        <v>305</v>
      </c>
      <c r="D373" s="45"/>
      <c r="E373" s="45"/>
      <c r="F373" s="45"/>
    </row>
    <row r="374" ht="23.25" hidden="1" customHeight="1" spans="2:6">
      <c r="B374" s="130">
        <v>14237600</v>
      </c>
      <c r="C374" s="126" t="s">
        <v>306</v>
      </c>
      <c r="D374" s="45"/>
      <c r="E374" s="45"/>
      <c r="F374" s="45"/>
    </row>
    <row r="375" ht="31.2" hidden="1" spans="2:6">
      <c r="B375" s="130">
        <v>14237700</v>
      </c>
      <c r="C375" s="126" t="s">
        <v>307</v>
      </c>
      <c r="D375" s="45"/>
      <c r="E375" s="45"/>
      <c r="F375" s="45"/>
    </row>
    <row r="376" ht="46.8" hidden="1" spans="2:6">
      <c r="B376" s="130">
        <v>14237900</v>
      </c>
      <c r="C376" s="126" t="s">
        <v>308</v>
      </c>
      <c r="D376" s="45"/>
      <c r="E376" s="45"/>
      <c r="F376" s="45"/>
    </row>
    <row r="377" ht="15.6" hidden="1" spans="2:6">
      <c r="B377" s="242">
        <v>14238</v>
      </c>
      <c r="C377" s="214" t="s">
        <v>309</v>
      </c>
      <c r="D377" s="45"/>
      <c r="E377" s="45"/>
      <c r="F377" s="45"/>
    </row>
    <row r="378" ht="31.2" hidden="1" spans="2:6">
      <c r="B378" s="130">
        <v>14238100</v>
      </c>
      <c r="C378" s="126" t="s">
        <v>310</v>
      </c>
      <c r="D378" s="45"/>
      <c r="E378" s="45"/>
      <c r="F378" s="45"/>
    </row>
    <row r="379" ht="31.2" hidden="1" spans="2:6">
      <c r="B379" s="130">
        <v>14238200</v>
      </c>
      <c r="C379" s="126" t="s">
        <v>311</v>
      </c>
      <c r="D379" s="45"/>
      <c r="E379" s="45"/>
      <c r="F379" s="45"/>
    </row>
    <row r="380" ht="31.2" hidden="1" spans="2:6">
      <c r="B380" s="130">
        <v>14238300</v>
      </c>
      <c r="C380" s="126" t="s">
        <v>312</v>
      </c>
      <c r="D380" s="45"/>
      <c r="E380" s="45"/>
      <c r="F380" s="45"/>
    </row>
    <row r="381" ht="31.2" hidden="1" spans="2:6">
      <c r="B381" s="130">
        <v>14238400</v>
      </c>
      <c r="C381" s="126" t="s">
        <v>313</v>
      </c>
      <c r="D381" s="45"/>
      <c r="E381" s="45"/>
      <c r="F381" s="45"/>
    </row>
    <row r="382" ht="31.2" hidden="1" spans="2:6">
      <c r="B382" s="130">
        <v>14238500</v>
      </c>
      <c r="C382" s="126" t="s">
        <v>314</v>
      </c>
      <c r="D382" s="45"/>
      <c r="E382" s="45"/>
      <c r="F382" s="45"/>
    </row>
    <row r="383" ht="46.8" hidden="1" spans="2:6">
      <c r="B383" s="130">
        <v>14238600</v>
      </c>
      <c r="C383" s="126" t="s">
        <v>315</v>
      </c>
      <c r="D383" s="45"/>
      <c r="E383" s="45"/>
      <c r="F383" s="45"/>
    </row>
    <row r="384" ht="31.2" hidden="1" spans="2:6">
      <c r="B384" s="130">
        <v>14238700</v>
      </c>
      <c r="C384" s="126" t="s">
        <v>316</v>
      </c>
      <c r="D384" s="45"/>
      <c r="E384" s="45"/>
      <c r="F384" s="45"/>
    </row>
    <row r="385" ht="31.2" hidden="1" spans="2:6">
      <c r="B385" s="130">
        <v>14238900</v>
      </c>
      <c r="C385" s="126" t="s">
        <v>317</v>
      </c>
      <c r="D385" s="45"/>
      <c r="E385" s="45"/>
      <c r="F385" s="45"/>
    </row>
    <row r="386" ht="14.25" customHeight="1" spans="2:6">
      <c r="B386" s="242">
        <v>14239</v>
      </c>
      <c r="C386" s="243" t="s">
        <v>318</v>
      </c>
      <c r="D386" s="45"/>
      <c r="E386" s="45"/>
      <c r="F386" s="45"/>
    </row>
    <row r="387" ht="31.2" hidden="1" spans="2:6">
      <c r="B387" s="130">
        <v>14239100</v>
      </c>
      <c r="C387" s="126" t="s">
        <v>319</v>
      </c>
      <c r="D387" s="45"/>
      <c r="E387" s="45"/>
      <c r="F387" s="45"/>
    </row>
    <row r="388" ht="31.2" hidden="1" spans="2:6">
      <c r="B388" s="130">
        <v>14239200</v>
      </c>
      <c r="C388" s="126" t="s">
        <v>320</v>
      </c>
      <c r="D388" s="45"/>
      <c r="E388" s="45"/>
      <c r="F388" s="45"/>
    </row>
    <row r="389" ht="31.2" hidden="1" spans="2:6">
      <c r="B389" s="130">
        <v>14239300</v>
      </c>
      <c r="C389" s="126" t="s">
        <v>321</v>
      </c>
      <c r="D389" s="45"/>
      <c r="E389" s="45"/>
      <c r="F389" s="45"/>
    </row>
    <row r="390" ht="46.8" hidden="1" spans="2:6">
      <c r="B390" s="132">
        <v>14239900</v>
      </c>
      <c r="C390" s="133" t="s">
        <v>322</v>
      </c>
      <c r="D390" s="51"/>
      <c r="E390" s="51"/>
      <c r="F390" s="51"/>
    </row>
    <row r="391" ht="15.6" hidden="1" spans="2:6">
      <c r="B391" s="117">
        <v>143</v>
      </c>
      <c r="C391" s="111" t="s">
        <v>323</v>
      </c>
      <c r="D391" s="45"/>
      <c r="E391" s="45"/>
      <c r="F391" s="45"/>
    </row>
    <row r="392" ht="31.2" hidden="1" spans="2:6">
      <c r="B392" s="117">
        <v>1431</v>
      </c>
      <c r="C392" s="111" t="s">
        <v>324</v>
      </c>
      <c r="D392" s="45"/>
      <c r="E392" s="45"/>
      <c r="F392" s="45"/>
    </row>
    <row r="393" ht="31.2" hidden="1" spans="2:6">
      <c r="B393" s="117">
        <v>14311</v>
      </c>
      <c r="C393" s="111" t="s">
        <v>324</v>
      </c>
      <c r="D393" s="45"/>
      <c r="E393" s="45"/>
      <c r="F393" s="45"/>
    </row>
    <row r="394" ht="15.6" hidden="1" spans="2:6">
      <c r="B394" s="108">
        <v>14311100</v>
      </c>
      <c r="C394" s="116" t="s">
        <v>325</v>
      </c>
      <c r="D394" s="45"/>
      <c r="E394" s="45"/>
      <c r="F394" s="45"/>
    </row>
    <row r="395" ht="31.2" hidden="1" spans="2:6">
      <c r="B395" s="108">
        <v>14311200</v>
      </c>
      <c r="C395" s="114" t="s">
        <v>326</v>
      </c>
      <c r="D395" s="45"/>
      <c r="E395" s="45"/>
      <c r="F395" s="45"/>
    </row>
    <row r="396" ht="31.2" hidden="1" spans="2:6">
      <c r="B396" s="108">
        <v>14311300</v>
      </c>
      <c r="C396" s="114" t="s">
        <v>327</v>
      </c>
      <c r="D396" s="45"/>
      <c r="E396" s="45"/>
      <c r="F396" s="45"/>
    </row>
    <row r="397" ht="31.2" hidden="1" spans="2:6">
      <c r="B397" s="108">
        <v>14311400</v>
      </c>
      <c r="C397" s="114" t="s">
        <v>328</v>
      </c>
      <c r="D397" s="45"/>
      <c r="E397" s="45"/>
      <c r="F397" s="45"/>
    </row>
    <row r="398" ht="31.2" hidden="1" spans="2:6">
      <c r="B398" s="108">
        <v>14311500</v>
      </c>
      <c r="C398" s="114" t="s">
        <v>329</v>
      </c>
      <c r="D398" s="45"/>
      <c r="E398" s="45"/>
      <c r="F398" s="45"/>
    </row>
    <row r="399" ht="31.2" hidden="1" spans="2:6">
      <c r="B399" s="117">
        <v>1432</v>
      </c>
      <c r="C399" s="109" t="s">
        <v>330</v>
      </c>
      <c r="D399" s="45"/>
      <c r="E399" s="45"/>
      <c r="F399" s="45"/>
    </row>
    <row r="400" ht="31.2" hidden="1" spans="2:6">
      <c r="B400" s="117">
        <v>14321</v>
      </c>
      <c r="C400" s="109" t="s">
        <v>330</v>
      </c>
      <c r="D400" s="45"/>
      <c r="E400" s="45"/>
      <c r="F400" s="45"/>
    </row>
    <row r="401" ht="15.6" hidden="1" spans="2:6">
      <c r="B401" s="108">
        <v>14321100</v>
      </c>
      <c r="C401" s="116" t="s">
        <v>331</v>
      </c>
      <c r="D401" s="45"/>
      <c r="E401" s="45"/>
      <c r="F401" s="45"/>
    </row>
    <row r="402" ht="6" hidden="1" customHeight="1" spans="2:6">
      <c r="B402" s="108">
        <v>14321200</v>
      </c>
      <c r="C402" s="116" t="s">
        <v>332</v>
      </c>
      <c r="D402" s="45"/>
      <c r="E402" s="45"/>
      <c r="F402" s="45"/>
    </row>
    <row r="403" ht="15.6" hidden="1" spans="2:6">
      <c r="B403" s="108">
        <v>14321300</v>
      </c>
      <c r="C403" s="116" t="s">
        <v>333</v>
      </c>
      <c r="D403" s="45"/>
      <c r="E403" s="45"/>
      <c r="F403" s="45"/>
    </row>
    <row r="404" ht="31.2" hidden="1" spans="2:6">
      <c r="B404" s="117">
        <v>144</v>
      </c>
      <c r="C404" s="111" t="s">
        <v>334</v>
      </c>
      <c r="D404" s="45"/>
      <c r="E404" s="45"/>
      <c r="F404" s="45"/>
    </row>
    <row r="405" ht="31.2" hidden="1" spans="2:6">
      <c r="B405" s="117">
        <v>1441</v>
      </c>
      <c r="C405" s="111" t="s">
        <v>334</v>
      </c>
      <c r="D405" s="45"/>
      <c r="E405" s="45"/>
      <c r="F405" s="45"/>
    </row>
    <row r="406" ht="15.6" hidden="1" spans="2:6">
      <c r="B406" s="117">
        <v>14411</v>
      </c>
      <c r="C406" s="111" t="s">
        <v>335</v>
      </c>
      <c r="D406" s="45"/>
      <c r="E406" s="45"/>
      <c r="F406" s="45"/>
    </row>
    <row r="407" ht="15.6" hidden="1" spans="2:6">
      <c r="B407" s="108">
        <v>14411100</v>
      </c>
      <c r="C407" s="114" t="s">
        <v>336</v>
      </c>
      <c r="D407" s="45"/>
      <c r="E407" s="45"/>
      <c r="F407" s="45"/>
    </row>
    <row r="408" ht="15.6" hidden="1" spans="2:6">
      <c r="B408" s="117">
        <v>14412</v>
      </c>
      <c r="C408" s="111" t="s">
        <v>337</v>
      </c>
      <c r="D408" s="45"/>
      <c r="E408" s="45"/>
      <c r="F408" s="45"/>
    </row>
    <row r="409" ht="15.6" hidden="1" spans="2:6">
      <c r="B409" s="108">
        <v>14412100</v>
      </c>
      <c r="C409" s="114" t="s">
        <v>338</v>
      </c>
      <c r="D409" s="45"/>
      <c r="E409" s="45"/>
      <c r="F409" s="45"/>
    </row>
    <row r="410" ht="15.6" hidden="1" spans="2:6">
      <c r="B410" s="117">
        <v>145</v>
      </c>
      <c r="C410" s="111" t="s">
        <v>339</v>
      </c>
      <c r="D410" s="45"/>
      <c r="E410" s="45"/>
      <c r="F410" s="45"/>
    </row>
    <row r="411" ht="15.6" hidden="1" spans="2:6">
      <c r="B411" s="117">
        <v>1451</v>
      </c>
      <c r="C411" s="111" t="s">
        <v>339</v>
      </c>
      <c r="D411" s="45"/>
      <c r="E411" s="45"/>
      <c r="F411" s="45"/>
    </row>
    <row r="412" ht="15.6" hidden="1" spans="2:6">
      <c r="B412" s="117">
        <v>14511</v>
      </c>
      <c r="C412" s="111" t="s">
        <v>339</v>
      </c>
      <c r="D412" s="45"/>
      <c r="E412" s="45"/>
      <c r="F412" s="45"/>
    </row>
    <row r="413" ht="31.2" hidden="1" spans="2:6">
      <c r="B413" s="108">
        <v>14511100</v>
      </c>
      <c r="C413" s="114" t="s">
        <v>340</v>
      </c>
      <c r="D413" s="45"/>
      <c r="E413" s="45"/>
      <c r="F413" s="45"/>
    </row>
    <row r="414" ht="15.6" hidden="1" spans="2:6">
      <c r="B414" s="108">
        <v>14511200</v>
      </c>
      <c r="C414" s="114" t="s">
        <v>339</v>
      </c>
      <c r="D414" s="45"/>
      <c r="E414" s="45"/>
      <c r="F414" s="45"/>
    </row>
    <row r="415" ht="15.6" hidden="1" spans="2:6">
      <c r="B415" s="108">
        <v>14511300</v>
      </c>
      <c r="C415" s="114" t="s">
        <v>341</v>
      </c>
      <c r="D415" s="45"/>
      <c r="E415" s="45"/>
      <c r="F415" s="45"/>
    </row>
    <row r="416" ht="31.2" hidden="1" spans="2:6">
      <c r="B416" s="108">
        <v>14511400</v>
      </c>
      <c r="C416" s="126" t="s">
        <v>342</v>
      </c>
      <c r="D416" s="45"/>
      <c r="E416" s="45"/>
      <c r="F416" s="45"/>
    </row>
    <row r="417" ht="15.6" spans="2:6">
      <c r="B417" s="244">
        <v>2</v>
      </c>
      <c r="C417" s="234" t="s">
        <v>501</v>
      </c>
      <c r="D417" s="245">
        <f>D418+D419</f>
        <v>30246.2</v>
      </c>
      <c r="E417" s="245">
        <f>E418+E419</f>
        <v>31592.2</v>
      </c>
      <c r="F417" s="245">
        <f>F418+F419</f>
        <v>33064.2</v>
      </c>
    </row>
    <row r="418" ht="15.6" spans="2:6">
      <c r="B418" s="45"/>
      <c r="C418" s="114" t="s">
        <v>502</v>
      </c>
      <c r="D418" s="112">
        <v>28946.2</v>
      </c>
      <c r="E418" s="112">
        <v>30292.2</v>
      </c>
      <c r="F418" s="112">
        <v>31764.2</v>
      </c>
    </row>
    <row r="419" ht="15.6" spans="2:6">
      <c r="B419" s="45"/>
      <c r="C419" s="114" t="s">
        <v>503</v>
      </c>
      <c r="D419" s="51">
        <v>1300</v>
      </c>
      <c r="E419" s="51">
        <v>1300</v>
      </c>
      <c r="F419" s="51">
        <v>1300</v>
      </c>
    </row>
    <row r="421" spans="2:6">
      <c r="B421" s="1" t="s">
        <v>504</v>
      </c>
      <c r="D421" t="s">
        <v>344</v>
      </c>
    </row>
    <row r="423" spans="2:6">
      <c r="B423" s="1" t="s">
        <v>505</v>
      </c>
      <c r="D423" t="s">
        <v>506</v>
      </c>
    </row>
  </sheetData>
  <pageMargins left="0.7" right="0.7" top="0.75" bottom="0.75" header="0.3" footer="0.3"/>
  <pageSetup paperSize="9" scale="74" fitToWidth="0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M55"/>
  <sheetViews>
    <sheetView topLeftCell="A13" workbookViewId="0">
      <selection activeCell="A36" sqref="A36:M55"/>
    </sheetView>
  </sheetViews>
  <sheetFormatPr defaultColWidth="9" defaultRowHeight="14.4"/>
  <cols>
    <col min="2" max="2" width="13.8518518518519" customWidth="1"/>
    <col min="3" max="3" width="63.4259259259259" customWidth="1"/>
    <col min="4" max="4" width="19.287037037037" customWidth="1"/>
    <col min="5" max="5" width="10.8518518518519" customWidth="1"/>
    <col min="6" max="6" width="10.1388888888889" customWidth="1"/>
    <col min="7" max="7" width="10.287037037037" customWidth="1"/>
    <col min="8" max="8" width="12.5740740740741" customWidth="1"/>
    <col min="9" max="9" width="11" customWidth="1"/>
    <col min="10" max="10" width="10.287037037037" customWidth="1"/>
    <col min="11" max="11" width="11.5740740740741" customWidth="1"/>
    <col min="12" max="12" width="16.5740740740741" customWidth="1"/>
    <col min="13" max="13" width="10.287037037037" customWidth="1"/>
  </cols>
  <sheetData>
    <row r="1" ht="22.5" customHeight="1" spans="2:13">
      <c r="B1" s="178" t="s">
        <v>507</v>
      </c>
      <c r="C1" s="178"/>
      <c r="D1" s="178"/>
      <c r="E1" s="178"/>
      <c r="F1" s="178"/>
      <c r="G1" s="178"/>
      <c r="H1" s="178"/>
      <c r="I1" s="178"/>
      <c r="J1" s="80"/>
      <c r="K1" s="178"/>
      <c r="L1" s="178"/>
      <c r="M1" s="178"/>
    </row>
    <row r="2" ht="15.6" spans="2:13">
      <c r="B2" s="178"/>
      <c r="C2" s="178" t="s">
        <v>508</v>
      </c>
      <c r="D2" s="178"/>
      <c r="E2" s="178"/>
      <c r="F2" s="178"/>
      <c r="G2" s="178"/>
      <c r="H2" s="179"/>
      <c r="I2" s="178"/>
      <c r="J2" s="178"/>
      <c r="K2" s="178" t="s">
        <v>509</v>
      </c>
      <c r="L2" s="178"/>
      <c r="M2" s="178"/>
    </row>
    <row r="3" ht="15.6" spans="2:13">
      <c r="B3" s="178"/>
      <c r="C3" s="178"/>
      <c r="D3" s="178"/>
      <c r="E3" s="178"/>
      <c r="F3" s="178"/>
      <c r="G3" s="178"/>
      <c r="H3" s="178"/>
      <c r="I3" s="178"/>
      <c r="J3" s="178"/>
      <c r="K3" s="178" t="s">
        <v>510</v>
      </c>
      <c r="L3" s="178"/>
      <c r="M3" s="178"/>
    </row>
    <row r="4" ht="15.6" spans="2:13">
      <c r="B4" s="180" t="s">
        <v>511</v>
      </c>
      <c r="C4" s="181" t="s">
        <v>512</v>
      </c>
      <c r="D4" s="181" t="s">
        <v>513</v>
      </c>
      <c r="E4" s="182" t="s">
        <v>514</v>
      </c>
      <c r="F4" s="183" t="s">
        <v>515</v>
      </c>
      <c r="G4" s="184" t="s">
        <v>516</v>
      </c>
      <c r="H4" s="185"/>
      <c r="I4" s="186"/>
      <c r="J4" s="187" t="s">
        <v>517</v>
      </c>
      <c r="K4" s="187"/>
      <c r="L4" s="187"/>
      <c r="M4" s="187"/>
    </row>
    <row r="5" ht="62.4" spans="2:13">
      <c r="B5" s="188"/>
      <c r="C5" s="189"/>
      <c r="D5" s="189"/>
      <c r="E5" s="190"/>
      <c r="F5" s="191"/>
      <c r="G5" s="192" t="s">
        <v>513</v>
      </c>
      <c r="H5" s="193" t="s">
        <v>518</v>
      </c>
      <c r="I5" s="194" t="s">
        <v>519</v>
      </c>
      <c r="J5" s="195" t="s">
        <v>513</v>
      </c>
      <c r="K5" s="196" t="s">
        <v>520</v>
      </c>
      <c r="L5" s="196" t="s">
        <v>521</v>
      </c>
      <c r="M5" s="196" t="s">
        <v>522</v>
      </c>
    </row>
    <row r="6" ht="15.6" spans="2:13">
      <c r="B6" s="197"/>
      <c r="C6" s="197" t="s">
        <v>513</v>
      </c>
      <c r="D6" s="198">
        <f>D7+D8</f>
        <v>30246.2</v>
      </c>
      <c r="E6" s="198">
        <f>E7+E8</f>
        <v>19594.2</v>
      </c>
      <c r="F6" s="198">
        <f t="shared" ref="F6:M6" si="0">F7+F8</f>
        <v>1420</v>
      </c>
      <c r="G6" s="198">
        <f t="shared" si="0"/>
        <v>3713.9</v>
      </c>
      <c r="H6" s="198">
        <f t="shared" si="0"/>
        <v>1454.6</v>
      </c>
      <c r="I6" s="198">
        <f t="shared" si="0"/>
        <v>2259.3</v>
      </c>
      <c r="J6" s="198">
        <f t="shared" si="0"/>
        <v>5518.1</v>
      </c>
      <c r="K6" s="198">
        <f t="shared" si="0"/>
        <v>3261.1</v>
      </c>
      <c r="L6" s="198">
        <f t="shared" si="0"/>
        <v>0</v>
      </c>
      <c r="M6" s="198">
        <f t="shared" si="0"/>
        <v>2257</v>
      </c>
    </row>
    <row r="7" ht="15.6" spans="2:13">
      <c r="B7" s="197"/>
      <c r="C7" s="197" t="s">
        <v>523</v>
      </c>
      <c r="D7" s="198">
        <f>E7+F7+G7+J7</f>
        <v>28946.2</v>
      </c>
      <c r="E7" s="198">
        <f>E9+E11+E13+E21+E26+E29+E31+E33+E36+E39+E42</f>
        <v>19594.2</v>
      </c>
      <c r="F7" s="198">
        <f>F9+F11+F13+F21+F26+F33+F36+F39</f>
        <v>1420</v>
      </c>
      <c r="G7" s="198">
        <f>G9+G11+G13+G21+G26+G33+G36+G39</f>
        <v>3713.9</v>
      </c>
      <c r="H7" s="198">
        <f>H9+H11+H13+H21+H26+H31+H33+H36+H39+H49</f>
        <v>1454.6</v>
      </c>
      <c r="I7" s="198">
        <f>I9+I11+I13+I21+I26+I33+I36+I39</f>
        <v>2259.3</v>
      </c>
      <c r="J7" s="198">
        <f>J9+J11+J13+J21+J26+J33+J36+J39</f>
        <v>4218.1</v>
      </c>
      <c r="K7" s="198">
        <f>K9+K11+K13+K21+K26+K33+K36+K39</f>
        <v>1961.1</v>
      </c>
      <c r="L7" s="198">
        <f>L9+L11+L13+L21+L26+L33+L36+L39</f>
        <v>0</v>
      </c>
      <c r="M7" s="198">
        <f>M9+M11+M13+M21+M26+M33+M36+M39</f>
        <v>2257</v>
      </c>
    </row>
    <row r="8" ht="15.6" spans="2:13">
      <c r="B8" s="197"/>
      <c r="C8" s="199" t="s">
        <v>524</v>
      </c>
      <c r="D8" s="198">
        <f>D44</f>
        <v>1300</v>
      </c>
      <c r="E8" s="200">
        <f>E44</f>
        <v>0</v>
      </c>
      <c r="F8" s="198">
        <f t="shared" ref="F8:M8" si="1">F44</f>
        <v>0</v>
      </c>
      <c r="G8" s="198">
        <f t="shared" si="1"/>
        <v>0</v>
      </c>
      <c r="H8" s="198">
        <f t="shared" si="1"/>
        <v>0</v>
      </c>
      <c r="I8" s="198">
        <f t="shared" si="1"/>
        <v>0</v>
      </c>
      <c r="J8" s="198">
        <f t="shared" si="1"/>
        <v>1300</v>
      </c>
      <c r="K8" s="198">
        <f t="shared" si="1"/>
        <v>1300</v>
      </c>
      <c r="L8" s="198">
        <f t="shared" si="1"/>
        <v>0</v>
      </c>
      <c r="M8" s="198">
        <f t="shared" si="1"/>
        <v>0</v>
      </c>
    </row>
    <row r="9" ht="15.6" spans="2:13">
      <c r="B9" s="197"/>
      <c r="C9" s="187">
        <v>211</v>
      </c>
      <c r="D9" s="198">
        <f>E9+F9+G9+J9</f>
        <v>11557.3</v>
      </c>
      <c r="E9" s="201">
        <f>E10</f>
        <v>9141.3</v>
      </c>
      <c r="F9" s="201">
        <f>F10</f>
        <v>0</v>
      </c>
      <c r="G9" s="201">
        <f t="shared" ref="G9:M9" si="2">G10</f>
        <v>2416</v>
      </c>
      <c r="H9" s="201">
        <f t="shared" si="2"/>
        <v>1110</v>
      </c>
      <c r="I9" s="201">
        <f t="shared" si="2"/>
        <v>1306</v>
      </c>
      <c r="J9" s="201">
        <f t="shared" si="2"/>
        <v>0</v>
      </c>
      <c r="K9" s="201">
        <f t="shared" si="2"/>
        <v>0</v>
      </c>
      <c r="L9" s="201">
        <f t="shared" si="2"/>
        <v>0</v>
      </c>
      <c r="M9" s="201">
        <f t="shared" si="2"/>
        <v>0</v>
      </c>
    </row>
    <row r="10" ht="15.6" spans="2:13">
      <c r="B10" s="197">
        <v>2111</v>
      </c>
      <c r="C10" s="199" t="s">
        <v>525</v>
      </c>
      <c r="D10" s="202">
        <f>E10+F10+G10+J10</f>
        <v>11557.3</v>
      </c>
      <c r="E10" s="203">
        <v>9141.3</v>
      </c>
      <c r="F10" s="204"/>
      <c r="G10" s="203">
        <f>H10+I10</f>
        <v>2416</v>
      </c>
      <c r="H10" s="205">
        <v>1110</v>
      </c>
      <c r="I10" s="203">
        <v>1306</v>
      </c>
      <c r="J10" s="198">
        <f t="shared" ref="J10:J51" si="3">K10+L10+M10</f>
        <v>0</v>
      </c>
      <c r="K10" s="206"/>
      <c r="L10" s="206"/>
      <c r="M10" s="197"/>
    </row>
    <row r="11" ht="15.6" spans="2:13">
      <c r="B11" s="197"/>
      <c r="C11" s="196">
        <v>212</v>
      </c>
      <c r="D11" s="198">
        <f>D12</f>
        <v>1681.2</v>
      </c>
      <c r="E11" s="200">
        <f>E12</f>
        <v>1264.3</v>
      </c>
      <c r="F11" s="198">
        <f t="shared" ref="F11:M11" si="4">F12</f>
        <v>0</v>
      </c>
      <c r="G11" s="198">
        <f t="shared" si="4"/>
        <v>416.9</v>
      </c>
      <c r="H11" s="198">
        <f t="shared" si="4"/>
        <v>191.6</v>
      </c>
      <c r="I11" s="198">
        <f t="shared" si="4"/>
        <v>225.3</v>
      </c>
      <c r="J11" s="198">
        <f t="shared" si="4"/>
        <v>0</v>
      </c>
      <c r="K11" s="198">
        <f t="shared" si="4"/>
        <v>0</v>
      </c>
      <c r="L11" s="198">
        <f t="shared" si="4"/>
        <v>0</v>
      </c>
      <c r="M11" s="198">
        <f t="shared" si="4"/>
        <v>0</v>
      </c>
    </row>
    <row r="12" ht="15.6" spans="2:13">
      <c r="B12" s="197">
        <v>2121</v>
      </c>
      <c r="C12" s="199" t="s">
        <v>526</v>
      </c>
      <c r="D12" s="198">
        <f>E12+F12+G12+J12</f>
        <v>1681.2</v>
      </c>
      <c r="E12" s="203">
        <v>1264.3</v>
      </c>
      <c r="F12" s="204"/>
      <c r="G12" s="203">
        <f>H12+I12</f>
        <v>416.9</v>
      </c>
      <c r="H12" s="203">
        <v>191.6</v>
      </c>
      <c r="I12" s="203">
        <v>225.3</v>
      </c>
      <c r="J12" s="198">
        <f t="shared" si="3"/>
        <v>0</v>
      </c>
      <c r="K12" s="197"/>
      <c r="L12" s="197"/>
      <c r="M12" s="197"/>
    </row>
    <row r="13" ht="15.6" spans="2:13">
      <c r="B13" s="197"/>
      <c r="C13" s="196">
        <v>221</v>
      </c>
      <c r="D13" s="198">
        <f>D14+D15+D16+D17+D18+D19+D20</f>
        <v>6197.8</v>
      </c>
      <c r="E13" s="198">
        <f t="shared" ref="E13:M13" si="5">E14+E15+E16+E17+E18+E19+E20</f>
        <v>4359.8</v>
      </c>
      <c r="F13" s="198">
        <f t="shared" si="5"/>
        <v>1420</v>
      </c>
      <c r="G13" s="198">
        <f t="shared" si="5"/>
        <v>96</v>
      </c>
      <c r="H13" s="198">
        <f t="shared" si="5"/>
        <v>48</v>
      </c>
      <c r="I13" s="198">
        <f t="shared" si="5"/>
        <v>48</v>
      </c>
      <c r="J13" s="198">
        <f t="shared" si="5"/>
        <v>322</v>
      </c>
      <c r="K13" s="198">
        <f t="shared" si="5"/>
        <v>222</v>
      </c>
      <c r="L13" s="198">
        <f t="shared" si="5"/>
        <v>0</v>
      </c>
      <c r="M13" s="198">
        <f t="shared" si="5"/>
        <v>100</v>
      </c>
    </row>
    <row r="14" ht="15.6" spans="2:13">
      <c r="B14" s="197">
        <v>2211</v>
      </c>
      <c r="C14" s="199" t="s">
        <v>527</v>
      </c>
      <c r="D14" s="198">
        <f>E14+F14+G14+J14</f>
        <v>398</v>
      </c>
      <c r="E14" s="207">
        <v>300</v>
      </c>
      <c r="F14" s="208"/>
      <c r="G14" s="203">
        <f t="shared" ref="G14:G20" si="6">H14+I14</f>
        <v>26</v>
      </c>
      <c r="H14" s="203">
        <v>13</v>
      </c>
      <c r="I14" s="203">
        <v>13</v>
      </c>
      <c r="J14" s="198">
        <f t="shared" si="3"/>
        <v>72</v>
      </c>
      <c r="K14" s="205">
        <v>72</v>
      </c>
      <c r="L14" s="197"/>
      <c r="M14" s="209"/>
    </row>
    <row r="15" ht="15.6" spans="2:13">
      <c r="B15" s="197">
        <v>2212</v>
      </c>
      <c r="C15" s="199" t="s">
        <v>528</v>
      </c>
      <c r="D15" s="198">
        <f t="shared" ref="D15:D25" si="7">E15+F15+G15+J15</f>
        <v>13.2</v>
      </c>
      <c r="E15" s="203">
        <v>13.2</v>
      </c>
      <c r="F15" s="204"/>
      <c r="G15" s="203">
        <f t="shared" si="6"/>
        <v>0</v>
      </c>
      <c r="H15" s="203"/>
      <c r="I15" s="203"/>
      <c r="J15" s="198">
        <f t="shared" si="3"/>
        <v>0</v>
      </c>
      <c r="K15" s="197"/>
      <c r="L15" s="197"/>
      <c r="M15" s="197"/>
    </row>
    <row r="16" ht="15.6" spans="2:13">
      <c r="B16" s="197">
        <v>2213</v>
      </c>
      <c r="C16" s="199" t="s">
        <v>529</v>
      </c>
      <c r="D16" s="198">
        <f t="shared" si="7"/>
        <v>0</v>
      </c>
      <c r="E16" s="207"/>
      <c r="F16" s="187"/>
      <c r="G16" s="203">
        <f t="shared" si="6"/>
        <v>0</v>
      </c>
      <c r="H16" s="203"/>
      <c r="I16" s="203"/>
      <c r="J16" s="198">
        <f t="shared" si="3"/>
        <v>0</v>
      </c>
      <c r="K16" s="197"/>
      <c r="L16" s="197"/>
      <c r="M16" s="197"/>
    </row>
    <row r="17" ht="15.6" spans="2:13">
      <c r="B17" s="197">
        <v>2214</v>
      </c>
      <c r="C17" s="199" t="s">
        <v>530</v>
      </c>
      <c r="D17" s="198">
        <f t="shared" si="7"/>
        <v>400</v>
      </c>
      <c r="E17" s="207">
        <v>400</v>
      </c>
      <c r="F17" s="204"/>
      <c r="G17" s="203">
        <f t="shared" si="6"/>
        <v>0</v>
      </c>
      <c r="H17" s="203"/>
      <c r="I17" s="203"/>
      <c r="J17" s="198">
        <f t="shared" si="3"/>
        <v>0</v>
      </c>
      <c r="K17" s="197"/>
      <c r="L17" s="197"/>
      <c r="M17" s="197"/>
    </row>
    <row r="18" ht="15.6" spans="2:13">
      <c r="B18" s="197">
        <v>2215</v>
      </c>
      <c r="C18" s="210" t="s">
        <v>531</v>
      </c>
      <c r="D18" s="198">
        <f t="shared" si="7"/>
        <v>5386.6</v>
      </c>
      <c r="E18" s="203">
        <v>3646.6</v>
      </c>
      <c r="F18" s="203">
        <v>1420</v>
      </c>
      <c r="G18" s="203">
        <f t="shared" si="6"/>
        <v>70</v>
      </c>
      <c r="H18" s="203">
        <v>35</v>
      </c>
      <c r="I18" s="203">
        <v>35</v>
      </c>
      <c r="J18" s="198">
        <f t="shared" si="3"/>
        <v>250</v>
      </c>
      <c r="K18" s="205">
        <v>150</v>
      </c>
      <c r="L18" s="197"/>
      <c r="M18" s="205">
        <v>100</v>
      </c>
    </row>
    <row r="19" ht="31.2" spans="2:13">
      <c r="B19" s="197">
        <v>2217</v>
      </c>
      <c r="C19" s="199" t="s">
        <v>532</v>
      </c>
      <c r="D19" s="198">
        <f t="shared" si="7"/>
        <v>0</v>
      </c>
      <c r="E19" s="203"/>
      <c r="F19" s="187"/>
      <c r="G19" s="203">
        <f t="shared" si="6"/>
        <v>0</v>
      </c>
      <c r="H19" s="203"/>
      <c r="I19" s="203"/>
      <c r="J19" s="198">
        <f t="shared" si="3"/>
        <v>0</v>
      </c>
      <c r="K19" s="187"/>
      <c r="L19" s="197"/>
      <c r="M19" s="197"/>
    </row>
    <row r="20" ht="15.6" spans="2:13">
      <c r="B20" s="197">
        <v>2218</v>
      </c>
      <c r="C20" s="199" t="s">
        <v>533</v>
      </c>
      <c r="D20" s="198">
        <f t="shared" si="7"/>
        <v>0</v>
      </c>
      <c r="E20" s="211"/>
      <c r="F20" s="187"/>
      <c r="G20" s="203">
        <f t="shared" si="6"/>
        <v>0</v>
      </c>
      <c r="H20" s="203"/>
      <c r="I20" s="203"/>
      <c r="J20" s="198">
        <f t="shared" si="3"/>
        <v>0</v>
      </c>
      <c r="K20" s="205"/>
      <c r="L20" s="197"/>
      <c r="M20" s="197"/>
    </row>
    <row r="21" ht="15.6" spans="2:13">
      <c r="B21" s="197"/>
      <c r="C21" s="196">
        <v>222</v>
      </c>
      <c r="D21" s="198">
        <f t="shared" si="7"/>
        <v>3552</v>
      </c>
      <c r="E21" s="198">
        <f t="shared" ref="E21:M21" si="8">E22+E23+E24+E25</f>
        <v>200</v>
      </c>
      <c r="F21" s="198">
        <f t="shared" si="8"/>
        <v>0</v>
      </c>
      <c r="G21" s="198">
        <f t="shared" si="8"/>
        <v>355</v>
      </c>
      <c r="H21" s="198">
        <f t="shared" si="8"/>
        <v>75</v>
      </c>
      <c r="I21" s="198">
        <f t="shared" si="8"/>
        <v>280</v>
      </c>
      <c r="J21" s="198">
        <f t="shared" si="8"/>
        <v>2997</v>
      </c>
      <c r="K21" s="198">
        <f>K25+K24+K23+K22</f>
        <v>1280</v>
      </c>
      <c r="L21" s="198">
        <f t="shared" si="8"/>
        <v>0</v>
      </c>
      <c r="M21" s="198">
        <f t="shared" si="8"/>
        <v>1717</v>
      </c>
    </row>
    <row r="22" ht="15.6" spans="2:13">
      <c r="B22" s="197">
        <v>2221</v>
      </c>
      <c r="C22" s="199" t="s">
        <v>534</v>
      </c>
      <c r="D22" s="198">
        <f t="shared" si="7"/>
        <v>500</v>
      </c>
      <c r="E22" s="211"/>
      <c r="F22" s="204"/>
      <c r="G22" s="203">
        <f>H22+I22</f>
        <v>100</v>
      </c>
      <c r="H22" s="203"/>
      <c r="I22" s="203">
        <v>100</v>
      </c>
      <c r="J22" s="198">
        <f t="shared" si="3"/>
        <v>400</v>
      </c>
      <c r="K22" s="205">
        <v>300</v>
      </c>
      <c r="L22" s="197"/>
      <c r="M22" s="205">
        <v>100</v>
      </c>
    </row>
    <row r="23" ht="34.5" customHeight="1" spans="2:13">
      <c r="B23" s="197">
        <v>2222</v>
      </c>
      <c r="C23" s="199" t="s">
        <v>535</v>
      </c>
      <c r="D23" s="198">
        <f t="shared" si="7"/>
        <v>685</v>
      </c>
      <c r="E23" s="203">
        <v>200</v>
      </c>
      <c r="F23" s="204"/>
      <c r="G23" s="203">
        <f>H23+I23</f>
        <v>60</v>
      </c>
      <c r="H23" s="203">
        <v>30</v>
      </c>
      <c r="I23" s="203">
        <v>30</v>
      </c>
      <c r="J23" s="198">
        <f t="shared" si="3"/>
        <v>425</v>
      </c>
      <c r="K23" s="205">
        <v>200</v>
      </c>
      <c r="L23" s="197"/>
      <c r="M23" s="205">
        <v>225</v>
      </c>
    </row>
    <row r="24" ht="36" customHeight="1" spans="2:13">
      <c r="B24" s="212">
        <v>2223</v>
      </c>
      <c r="C24" s="213" t="s">
        <v>536</v>
      </c>
      <c r="D24" s="198">
        <f t="shared" si="7"/>
        <v>0</v>
      </c>
      <c r="E24" s="211"/>
      <c r="F24" s="204"/>
      <c r="G24" s="203">
        <f>H24+I24</f>
        <v>0</v>
      </c>
      <c r="H24" s="203"/>
      <c r="I24" s="203"/>
      <c r="J24" s="198">
        <f t="shared" si="3"/>
        <v>0</v>
      </c>
      <c r="K24" s="205">
        <v>0</v>
      </c>
      <c r="L24" s="197"/>
      <c r="M24" s="187"/>
    </row>
    <row r="25" ht="15.6" spans="2:13">
      <c r="B25" s="212">
        <v>2224</v>
      </c>
      <c r="C25" s="214" t="s">
        <v>537</v>
      </c>
      <c r="D25" s="198">
        <f t="shared" si="7"/>
        <v>2367</v>
      </c>
      <c r="E25" s="205"/>
      <c r="F25" s="187"/>
      <c r="G25" s="203">
        <f>H25+I25</f>
        <v>195</v>
      </c>
      <c r="H25" s="203">
        <v>45</v>
      </c>
      <c r="I25" s="203">
        <v>150</v>
      </c>
      <c r="J25" s="198">
        <f t="shared" si="3"/>
        <v>2172</v>
      </c>
      <c r="K25" s="205">
        <v>780</v>
      </c>
      <c r="L25" s="197"/>
      <c r="M25" s="205">
        <v>1392</v>
      </c>
    </row>
    <row r="26" ht="15.6" spans="2:13">
      <c r="B26" s="197"/>
      <c r="C26" s="196">
        <v>223</v>
      </c>
      <c r="D26" s="198">
        <f t="shared" ref="D26:M26" si="9">D27+D28</f>
        <v>100</v>
      </c>
      <c r="E26" s="198">
        <f t="shared" si="9"/>
        <v>20</v>
      </c>
      <c r="F26" s="198">
        <f t="shared" si="9"/>
        <v>0</v>
      </c>
      <c r="G26" s="198">
        <f t="shared" si="9"/>
        <v>0</v>
      </c>
      <c r="H26" s="198">
        <f t="shared" si="9"/>
        <v>0</v>
      </c>
      <c r="I26" s="198">
        <f t="shared" si="9"/>
        <v>0</v>
      </c>
      <c r="J26" s="198">
        <f t="shared" si="9"/>
        <v>80</v>
      </c>
      <c r="K26" s="198">
        <f t="shared" si="9"/>
        <v>40</v>
      </c>
      <c r="L26" s="198">
        <f t="shared" si="9"/>
        <v>0</v>
      </c>
      <c r="M26" s="198">
        <f t="shared" si="9"/>
        <v>40</v>
      </c>
    </row>
    <row r="27" ht="15.6" hidden="1" spans="2:13">
      <c r="B27" s="212"/>
      <c r="C27" s="215"/>
      <c r="D27" s="198">
        <f>E27+F27+G27+J27</f>
        <v>0</v>
      </c>
      <c r="E27" s="203">
        <v>0</v>
      </c>
      <c r="F27" s="204"/>
      <c r="G27" s="203">
        <f>H27+I27</f>
        <v>0</v>
      </c>
      <c r="H27" s="203"/>
      <c r="I27" s="203"/>
      <c r="J27" s="198">
        <f t="shared" si="3"/>
        <v>0</v>
      </c>
      <c r="K27" s="216"/>
      <c r="L27" s="197"/>
      <c r="M27" s="209"/>
    </row>
    <row r="28" ht="15.6" spans="2:13">
      <c r="B28" s="212">
        <v>2231</v>
      </c>
      <c r="C28" s="215" t="s">
        <v>538</v>
      </c>
      <c r="D28" s="198">
        <f>E28+F28+G28+J28</f>
        <v>100</v>
      </c>
      <c r="E28" s="203">
        <v>20</v>
      </c>
      <c r="F28" s="187"/>
      <c r="G28" s="203">
        <f>H28+I28</f>
        <v>0</v>
      </c>
      <c r="H28" s="203"/>
      <c r="I28" s="203"/>
      <c r="J28" s="198">
        <f t="shared" si="3"/>
        <v>80</v>
      </c>
      <c r="K28" s="205">
        <v>40</v>
      </c>
      <c r="L28" s="197"/>
      <c r="M28" s="205">
        <v>40</v>
      </c>
    </row>
    <row r="29" ht="15.6" spans="2:13">
      <c r="B29" s="212"/>
      <c r="C29" s="217">
        <v>251</v>
      </c>
      <c r="D29" s="198">
        <f>D30</f>
        <v>351.1</v>
      </c>
      <c r="E29" s="198">
        <f>E30</f>
        <v>351.1</v>
      </c>
      <c r="F29" s="218"/>
      <c r="G29" s="198"/>
      <c r="H29" s="198"/>
      <c r="I29" s="198"/>
      <c r="J29" s="198"/>
      <c r="K29" s="219"/>
      <c r="L29" s="206"/>
      <c r="M29" s="219"/>
    </row>
    <row r="30" ht="15.6" spans="2:13">
      <c r="B30" s="212">
        <v>2511</v>
      </c>
      <c r="C30" s="215" t="s">
        <v>437</v>
      </c>
      <c r="D30" s="198">
        <f>E30+F30+G30+H3</f>
        <v>351.1</v>
      </c>
      <c r="E30" s="198">
        <v>351.1</v>
      </c>
      <c r="F30" s="218"/>
      <c r="G30" s="198"/>
      <c r="H30" s="198"/>
      <c r="I30" s="198"/>
      <c r="J30" s="198"/>
      <c r="K30" s="219"/>
      <c r="L30" s="206"/>
      <c r="M30" s="219"/>
    </row>
    <row r="31" ht="15.6" spans="2:13">
      <c r="B31" s="212"/>
      <c r="C31" s="217">
        <v>262</v>
      </c>
      <c r="D31" s="198">
        <f>D32</f>
        <v>32.5</v>
      </c>
      <c r="E31" s="219">
        <f>E32</f>
        <v>32.5</v>
      </c>
      <c r="F31" s="218"/>
      <c r="G31" s="198"/>
      <c r="H31" s="198"/>
      <c r="I31" s="198"/>
      <c r="J31" s="198"/>
      <c r="K31" s="220"/>
      <c r="L31" s="206"/>
      <c r="M31" s="220"/>
    </row>
    <row r="32" ht="15.6" spans="2:13">
      <c r="B32" s="212">
        <v>2621</v>
      </c>
      <c r="C32" s="215" t="s">
        <v>438</v>
      </c>
      <c r="D32" s="198">
        <f>E32+F32+G32+J32</f>
        <v>32.5</v>
      </c>
      <c r="E32" s="219">
        <v>32.5</v>
      </c>
      <c r="F32" s="218"/>
      <c r="G32" s="198"/>
      <c r="H32" s="198"/>
      <c r="I32" s="198"/>
      <c r="J32" s="221"/>
      <c r="K32" s="220"/>
      <c r="L32" s="206"/>
      <c r="M32" s="220"/>
    </row>
    <row r="33" ht="15.6" spans="2:13">
      <c r="B33" s="197"/>
      <c r="C33" s="196">
        <v>272</v>
      </c>
      <c r="D33" s="198">
        <f>D34</f>
        <v>100</v>
      </c>
      <c r="E33" s="198">
        <f t="shared" ref="E33:M33" si="10">E34</f>
        <v>100</v>
      </c>
      <c r="F33" s="198">
        <f t="shared" si="10"/>
        <v>0</v>
      </c>
      <c r="G33" s="198">
        <f t="shared" si="10"/>
        <v>0</v>
      </c>
      <c r="H33" s="198">
        <f t="shared" si="10"/>
        <v>0</v>
      </c>
      <c r="I33" s="198">
        <f t="shared" si="10"/>
        <v>0</v>
      </c>
      <c r="J33" s="198">
        <f t="shared" si="10"/>
        <v>0</v>
      </c>
      <c r="K33" s="198">
        <f t="shared" si="10"/>
        <v>0</v>
      </c>
      <c r="L33" s="198">
        <f t="shared" si="10"/>
        <v>0</v>
      </c>
      <c r="M33" s="198">
        <f t="shared" si="10"/>
        <v>0</v>
      </c>
    </row>
    <row r="34" ht="15.6" spans="2:13">
      <c r="B34" s="197">
        <v>2721</v>
      </c>
      <c r="C34" s="199" t="s">
        <v>539</v>
      </c>
      <c r="D34" s="198">
        <f>E34+F34+G34+J34</f>
        <v>100</v>
      </c>
      <c r="E34" s="205">
        <v>100</v>
      </c>
      <c r="F34" s="187"/>
      <c r="G34" s="203">
        <f>H34+I34</f>
        <v>0</v>
      </c>
      <c r="H34" s="211"/>
      <c r="I34" s="211"/>
      <c r="J34" s="198">
        <f t="shared" si="3"/>
        <v>0</v>
      </c>
      <c r="K34" s="197"/>
      <c r="L34" s="197"/>
      <c r="M34" s="197"/>
    </row>
    <row r="35" ht="15.6" spans="2:13">
      <c r="B35" s="212">
        <v>2823</v>
      </c>
      <c r="C35" s="215" t="s">
        <v>540</v>
      </c>
      <c r="D35" s="198">
        <f>E35+F35+G35+J35</f>
        <v>0</v>
      </c>
      <c r="E35" s="197"/>
      <c r="F35" s="187"/>
      <c r="G35" s="203">
        <f>H35+I35</f>
        <v>0</v>
      </c>
      <c r="H35" s="211"/>
      <c r="I35" s="211"/>
      <c r="J35" s="221">
        <f t="shared" si="3"/>
        <v>0</v>
      </c>
      <c r="K35" s="197"/>
      <c r="L35" s="197"/>
      <c r="M35" s="197"/>
    </row>
    <row r="36" ht="15.6" spans="2:13">
      <c r="B36" s="197"/>
      <c r="C36" s="196">
        <v>282</v>
      </c>
      <c r="D36" s="198">
        <f>D37</f>
        <v>578.9</v>
      </c>
      <c r="E36" s="198">
        <f t="shared" ref="E36:M36" si="11">E37</f>
        <v>578.9</v>
      </c>
      <c r="F36" s="198">
        <f t="shared" si="11"/>
        <v>0</v>
      </c>
      <c r="G36" s="198">
        <f t="shared" si="11"/>
        <v>0</v>
      </c>
      <c r="H36" s="198">
        <f t="shared" si="11"/>
        <v>0</v>
      </c>
      <c r="I36" s="198">
        <f t="shared" si="11"/>
        <v>0</v>
      </c>
      <c r="J36" s="198">
        <f t="shared" si="11"/>
        <v>0</v>
      </c>
      <c r="K36" s="198">
        <f t="shared" si="11"/>
        <v>0</v>
      </c>
      <c r="L36" s="198">
        <f t="shared" si="11"/>
        <v>0</v>
      </c>
      <c r="M36" s="198">
        <f t="shared" si="11"/>
        <v>0</v>
      </c>
    </row>
    <row r="37" ht="15.6" spans="2:13">
      <c r="B37" s="197">
        <v>2824</v>
      </c>
      <c r="C37" s="199" t="s">
        <v>541</v>
      </c>
      <c r="D37" s="198">
        <f>E37+F37+G37+J37</f>
        <v>578.9</v>
      </c>
      <c r="E37" s="203">
        <v>578.9</v>
      </c>
      <c r="F37" s="204"/>
      <c r="G37" s="203">
        <f>H37+I37</f>
        <v>0</v>
      </c>
      <c r="H37" s="211"/>
      <c r="I37" s="211"/>
      <c r="J37" s="198">
        <f t="shared" si="3"/>
        <v>0</v>
      </c>
      <c r="K37" s="197"/>
      <c r="L37" s="197"/>
      <c r="M37" s="197"/>
    </row>
    <row r="38" ht="15.6" spans="2:13">
      <c r="B38" s="197"/>
      <c r="C38" s="199" t="s">
        <v>542</v>
      </c>
      <c r="D38" s="198">
        <f>D39</f>
        <v>4449.1</v>
      </c>
      <c r="E38" s="198">
        <f t="shared" ref="E38:M38" si="12">E39</f>
        <v>3200</v>
      </c>
      <c r="F38" s="198">
        <f t="shared" si="12"/>
        <v>0</v>
      </c>
      <c r="G38" s="198">
        <f t="shared" si="12"/>
        <v>430</v>
      </c>
      <c r="H38" s="198"/>
      <c r="I38" s="198">
        <f t="shared" si="12"/>
        <v>400</v>
      </c>
      <c r="J38" s="198">
        <f t="shared" si="12"/>
        <v>819.1</v>
      </c>
      <c r="K38" s="198">
        <f t="shared" si="12"/>
        <v>419.1</v>
      </c>
      <c r="L38" s="198">
        <f t="shared" si="12"/>
        <v>0</v>
      </c>
      <c r="M38" s="198">
        <f t="shared" si="12"/>
        <v>400</v>
      </c>
    </row>
    <row r="39" ht="15.6" spans="2:13">
      <c r="B39" s="197"/>
      <c r="C39" s="196">
        <v>311</v>
      </c>
      <c r="D39" s="198">
        <f>D40+D41</f>
        <v>4449.1</v>
      </c>
      <c r="E39" s="198">
        <f t="shared" ref="E39:M39" si="13">E40+E41</f>
        <v>3200</v>
      </c>
      <c r="F39" s="198">
        <f t="shared" si="13"/>
        <v>0</v>
      </c>
      <c r="G39" s="198">
        <f t="shared" si="13"/>
        <v>430</v>
      </c>
      <c r="H39" s="198">
        <f t="shared" si="13"/>
        <v>30</v>
      </c>
      <c r="I39" s="198">
        <f t="shared" si="13"/>
        <v>400</v>
      </c>
      <c r="J39" s="198">
        <f t="shared" si="13"/>
        <v>819.1</v>
      </c>
      <c r="K39" s="198">
        <f t="shared" si="13"/>
        <v>419.1</v>
      </c>
      <c r="L39" s="198">
        <f t="shared" si="13"/>
        <v>0</v>
      </c>
      <c r="M39" s="198">
        <f t="shared" si="13"/>
        <v>400</v>
      </c>
    </row>
    <row r="40" ht="15.6" spans="2:13">
      <c r="B40" s="197">
        <v>3111</v>
      </c>
      <c r="C40" s="199" t="s">
        <v>543</v>
      </c>
      <c r="D40" s="198">
        <f t="shared" ref="D40:D48" si="14">E40+F40+G40+J40</f>
        <v>2700</v>
      </c>
      <c r="E40" s="203">
        <v>2700</v>
      </c>
      <c r="F40" s="204"/>
      <c r="G40" s="203">
        <f>H40+I40</f>
        <v>0</v>
      </c>
      <c r="H40" s="211"/>
      <c r="I40" s="211"/>
      <c r="J40" s="198">
        <f t="shared" si="3"/>
        <v>0</v>
      </c>
      <c r="K40" s="197"/>
      <c r="L40" s="197"/>
      <c r="M40" s="197"/>
    </row>
    <row r="41" ht="15.6" spans="2:13">
      <c r="B41" s="197">
        <v>3112</v>
      </c>
      <c r="C41" s="199" t="s">
        <v>544</v>
      </c>
      <c r="D41" s="198">
        <f t="shared" si="14"/>
        <v>1749.1</v>
      </c>
      <c r="E41" s="203">
        <v>500</v>
      </c>
      <c r="F41" s="204"/>
      <c r="G41" s="203">
        <f>H41+I41</f>
        <v>430</v>
      </c>
      <c r="H41" s="203">
        <v>30</v>
      </c>
      <c r="I41" s="203">
        <v>400</v>
      </c>
      <c r="J41" s="198">
        <f t="shared" si="3"/>
        <v>819.1</v>
      </c>
      <c r="K41" s="205">
        <v>419.1</v>
      </c>
      <c r="L41" s="197"/>
      <c r="M41" s="205">
        <v>400</v>
      </c>
    </row>
    <row r="42" ht="15.6" spans="2:13">
      <c r="B42" s="197"/>
      <c r="C42" s="196">
        <v>321</v>
      </c>
      <c r="D42" s="198">
        <f>D43</f>
        <v>346.3</v>
      </c>
      <c r="E42" s="203">
        <f>E43</f>
        <v>346.3</v>
      </c>
      <c r="F42" s="204"/>
      <c r="G42" s="203"/>
      <c r="H42" s="203"/>
      <c r="I42" s="203"/>
      <c r="J42" s="198"/>
      <c r="K42" s="205"/>
      <c r="L42" s="197"/>
      <c r="M42" s="205"/>
    </row>
    <row r="43" ht="15.6" spans="2:13">
      <c r="B43" s="197">
        <v>3214</v>
      </c>
      <c r="C43" s="199" t="s">
        <v>545</v>
      </c>
      <c r="D43" s="198">
        <f>E43</f>
        <v>346.3</v>
      </c>
      <c r="E43" s="203">
        <v>346.3</v>
      </c>
      <c r="F43" s="204"/>
      <c r="G43" s="203"/>
      <c r="H43" s="203"/>
      <c r="I43" s="203"/>
      <c r="J43" s="198"/>
      <c r="K43" s="205"/>
      <c r="L43" s="197"/>
      <c r="M43" s="205"/>
    </row>
    <row r="44" ht="15.6" spans="2:13">
      <c r="B44" s="197"/>
      <c r="C44" s="199" t="s">
        <v>481</v>
      </c>
      <c r="D44" s="198">
        <f t="shared" si="14"/>
        <v>1300</v>
      </c>
      <c r="E44" s="203">
        <f t="shared" ref="E44:L44" si="15">E45+E46+E47+E48+E50+E51</f>
        <v>0</v>
      </c>
      <c r="F44" s="203">
        <f t="shared" si="15"/>
        <v>0</v>
      </c>
      <c r="G44" s="203">
        <f t="shared" si="15"/>
        <v>0</v>
      </c>
      <c r="H44" s="203">
        <f t="shared" si="15"/>
        <v>0</v>
      </c>
      <c r="I44" s="203">
        <f t="shared" si="15"/>
        <v>0</v>
      </c>
      <c r="J44" s="203">
        <f>K44+L44+M44</f>
        <v>1300</v>
      </c>
      <c r="K44" s="203">
        <f>K45+K46+K47+K48+K49</f>
        <v>1300</v>
      </c>
      <c r="L44" s="203">
        <f t="shared" si="15"/>
        <v>0</v>
      </c>
      <c r="M44" s="203"/>
    </row>
    <row r="45" ht="15.6" spans="2:13">
      <c r="B45" s="197">
        <v>2111</v>
      </c>
      <c r="C45" s="199" t="s">
        <v>525</v>
      </c>
      <c r="D45" s="198">
        <f t="shared" si="14"/>
        <v>0</v>
      </c>
      <c r="E45" s="197"/>
      <c r="F45" s="187"/>
      <c r="G45" s="203">
        <f>H45+I45</f>
        <v>0</v>
      </c>
      <c r="H45" s="211"/>
      <c r="I45" s="211"/>
      <c r="J45" s="221">
        <f t="shared" si="3"/>
        <v>0</v>
      </c>
      <c r="K45" s="197"/>
      <c r="L45" s="197"/>
      <c r="M45" s="197"/>
    </row>
    <row r="46" ht="15.6" spans="2:13">
      <c r="B46" s="197">
        <v>2121</v>
      </c>
      <c r="C46" s="199" t="s">
        <v>526</v>
      </c>
      <c r="D46" s="198">
        <f t="shared" si="14"/>
        <v>0</v>
      </c>
      <c r="E46" s="197"/>
      <c r="F46" s="187"/>
      <c r="G46" s="203">
        <f>H46+I46</f>
        <v>0</v>
      </c>
      <c r="H46" s="211"/>
      <c r="I46" s="211"/>
      <c r="J46" s="221">
        <f t="shared" si="3"/>
        <v>0</v>
      </c>
      <c r="K46" s="197"/>
      <c r="L46" s="197"/>
      <c r="M46" s="197"/>
    </row>
    <row r="47" ht="15.6" spans="2:13">
      <c r="B47" s="197">
        <v>2214</v>
      </c>
      <c r="C47" s="199" t="s">
        <v>530</v>
      </c>
      <c r="D47" s="198">
        <f t="shared" si="14"/>
        <v>0</v>
      </c>
      <c r="E47" s="197"/>
      <c r="F47" s="187"/>
      <c r="G47" s="203">
        <f>H47+I47</f>
        <v>0</v>
      </c>
      <c r="H47" s="211"/>
      <c r="I47" s="211"/>
      <c r="J47" s="221">
        <f t="shared" si="3"/>
        <v>0</v>
      </c>
      <c r="K47" s="197"/>
      <c r="L47" s="197"/>
      <c r="M47" s="197"/>
    </row>
    <row r="48" ht="15.6" spans="2:13">
      <c r="B48" s="197">
        <v>2215</v>
      </c>
      <c r="C48" s="222" t="s">
        <v>531</v>
      </c>
      <c r="D48" s="198">
        <f t="shared" si="14"/>
        <v>0</v>
      </c>
      <c r="E48" s="197"/>
      <c r="F48" s="187"/>
      <c r="G48" s="203">
        <f>H48+I48</f>
        <v>0</v>
      </c>
      <c r="H48" s="211"/>
      <c r="I48" s="211"/>
      <c r="J48" s="221">
        <f t="shared" si="3"/>
        <v>0</v>
      </c>
      <c r="K48" s="197"/>
      <c r="L48" s="197"/>
      <c r="M48" s="197"/>
    </row>
    <row r="49" ht="15.6" spans="2:13">
      <c r="B49" s="197"/>
      <c r="C49" s="187">
        <v>221</v>
      </c>
      <c r="D49" s="198">
        <f t="shared" ref="D49:M49" si="16">D50+D51</f>
        <v>1300</v>
      </c>
      <c r="E49" s="198">
        <f t="shared" si="16"/>
        <v>0</v>
      </c>
      <c r="F49" s="198">
        <f t="shared" si="16"/>
        <v>0</v>
      </c>
      <c r="G49" s="198">
        <f t="shared" si="16"/>
        <v>0</v>
      </c>
      <c r="H49" s="198">
        <f t="shared" si="16"/>
        <v>0</v>
      </c>
      <c r="I49" s="198">
        <f t="shared" si="16"/>
        <v>0</v>
      </c>
      <c r="J49" s="198">
        <f t="shared" si="16"/>
        <v>1300</v>
      </c>
      <c r="K49" s="198">
        <f t="shared" si="16"/>
        <v>1300</v>
      </c>
      <c r="L49" s="198">
        <f t="shared" si="16"/>
        <v>0</v>
      </c>
      <c r="M49" s="198">
        <f t="shared" si="16"/>
        <v>0</v>
      </c>
    </row>
    <row r="50" ht="16.5" customHeight="1" spans="2:13">
      <c r="B50" s="197">
        <v>2215</v>
      </c>
      <c r="C50" s="199" t="s">
        <v>531</v>
      </c>
      <c r="D50" s="198">
        <f>E50+F50+G50+J50</f>
        <v>0</v>
      </c>
      <c r="E50" s="203"/>
      <c r="F50" s="203"/>
      <c r="G50" s="203">
        <f>H50+I50</f>
        <v>0</v>
      </c>
      <c r="H50" s="211"/>
      <c r="I50" s="211"/>
      <c r="J50" s="198">
        <f t="shared" si="3"/>
        <v>0</v>
      </c>
      <c r="K50" s="209">
        <v>0</v>
      </c>
      <c r="L50" s="197"/>
      <c r="M50" s="209"/>
    </row>
    <row r="51" ht="15.6" spans="2:13">
      <c r="B51" s="197">
        <v>2218</v>
      </c>
      <c r="C51" s="199" t="s">
        <v>533</v>
      </c>
      <c r="D51" s="198">
        <f>E51+F51+G51+J51</f>
        <v>1300</v>
      </c>
      <c r="E51" s="187"/>
      <c r="F51" s="187"/>
      <c r="G51" s="203">
        <f>H51+I51</f>
        <v>0</v>
      </c>
      <c r="H51" s="211"/>
      <c r="I51" s="211"/>
      <c r="J51" s="198">
        <f t="shared" si="3"/>
        <v>1300</v>
      </c>
      <c r="K51" s="205">
        <v>1300</v>
      </c>
      <c r="L51" s="197"/>
      <c r="M51" s="197"/>
    </row>
    <row r="52" ht="15.6" spans="2:13">
      <c r="B52" s="223"/>
      <c r="C52" s="178"/>
      <c r="D52" s="178"/>
      <c r="E52" s="224" t="s">
        <v>546</v>
      </c>
      <c r="F52" s="178"/>
      <c r="G52" s="225"/>
      <c r="H52" s="225"/>
      <c r="I52" s="225"/>
      <c r="J52" s="226"/>
      <c r="K52" s="178"/>
      <c r="L52" s="178"/>
      <c r="M52" s="178"/>
    </row>
    <row r="53" ht="15.6" spans="2:13">
      <c r="B53" s="223"/>
      <c r="C53" s="178"/>
      <c r="D53" s="223" t="s">
        <v>504</v>
      </c>
      <c r="E53" s="178"/>
      <c r="F53" s="178"/>
      <c r="G53" s="224" t="s">
        <v>546</v>
      </c>
      <c r="H53" s="178"/>
      <c r="I53" s="223"/>
      <c r="J53" s="223"/>
      <c r="K53" s="223"/>
      <c r="L53" s="227" t="s">
        <v>547</v>
      </c>
      <c r="M53" s="227"/>
    </row>
    <row r="54" ht="15.6" spans="2:13">
      <c r="B54" s="223"/>
      <c r="C54" s="178"/>
      <c r="D54" s="223"/>
      <c r="E54" s="178"/>
      <c r="F54" s="178"/>
      <c r="G54" s="178"/>
      <c r="H54" s="178"/>
      <c r="I54" s="178"/>
      <c r="J54" s="178"/>
      <c r="K54" s="178"/>
      <c r="L54" s="178"/>
      <c r="M54" s="178"/>
    </row>
    <row r="55" ht="15.6" spans="2:13">
      <c r="B55" s="81"/>
      <c r="C55" s="81"/>
      <c r="D55" s="223" t="s">
        <v>548</v>
      </c>
      <c r="E55" s="178"/>
      <c r="F55" s="178"/>
      <c r="G55" s="178"/>
      <c r="H55" s="178"/>
      <c r="I55" s="228"/>
      <c r="J55" s="228"/>
      <c r="K55" s="228"/>
      <c r="L55" s="228" t="s">
        <v>346</v>
      </c>
      <c r="M55" s="228"/>
    </row>
  </sheetData>
  <mergeCells count="9">
    <mergeCell ref="G4:I4"/>
    <mergeCell ref="J4:M4"/>
    <mergeCell ref="G52:I52"/>
    <mergeCell ref="I53:K53"/>
    <mergeCell ref="B4:B5"/>
    <mergeCell ref="C4:C5"/>
    <mergeCell ref="D4:D5"/>
    <mergeCell ref="E4:E5"/>
    <mergeCell ref="F4:F5"/>
  </mergeCells>
  <pageMargins left="0.7" right="0.7" top="0.75" bottom="0.75" header="0.3" footer="0.3"/>
  <pageSetup paperSize="9" scale="5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3-тиркеме </vt:lpstr>
      <vt:lpstr>мек. сад</vt:lpstr>
      <vt:lpstr>клуб. биб </vt:lpstr>
      <vt:lpstr>аппа</vt:lpstr>
      <vt:lpstr>жайыт </vt:lpstr>
      <vt:lpstr>свод</vt:lpstr>
      <vt:lpstr>1- тиркеме </vt:lpstr>
      <vt:lpstr>2-тиркеме</vt:lpstr>
      <vt:lpstr>4-тиркеме</vt:lpstr>
      <vt:lpstr>4-тикеме </vt:lpstr>
      <vt:lpstr>калдык </vt:lpstr>
      <vt:lpstr>Лист16</vt:lpstr>
      <vt:lpstr>Лист12</vt:lpstr>
      <vt:lpstr>Лист13</vt:lpstr>
      <vt:lpstr>Лист15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Азамат</cp:lastModifiedBy>
  <dcterms:created xsi:type="dcterms:W3CDTF">2024-12-18T07:14:00Z</dcterms:created>
  <cp:lastPrinted>2026-03-05T06:01:00Z</cp:lastPrinted>
  <dcterms:modified xsi:type="dcterms:W3CDTF">2026-04-10T10:12:45Z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76017323FF4E41438F5F66A0144AEAF1_13</vt:lpwstr>
  </property>
  <property fmtid="{D5CDD505-2E9C-101B-9397-08002B2CF9AE}" pid="3" name="KSOProductBuildVer">
    <vt:lpwstr>1049-12.1.0.25242</vt:lpwstr>
  </property>
  <property fmtid="{D5CDD505-2E9C-101B-9397-08002B2CF9AE}" pid="4" name="CalculationRule">
    <vt:i4>0</vt:i4>
  </property>
</Properties>
</file>